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<sst xmlns="http://schemas.openxmlformats.org/spreadsheetml/2006/main" count="87" uniqueCount="86">
  <si>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</si>
  <si>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</si>
  <si>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</si>
  <si>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</si>
  <si>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</si>
  <si>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</si>
  <si>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</si>
  <si>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</si>
  <si>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</si>
  <si>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</si>
  <si>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</si>
  <si>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</si>
  <si>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</si>
  <si>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</si>
  <si>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</si>
  <si>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</si>
  <si>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</si>
  <si>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</si>
  <si>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</si>
  <si>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</si>
  <si>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</si>
  <si>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</si>
  <si>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</si>
  <si>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</si>
  <si>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</si>
  <si>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</si>
  <si>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</si>
  <si>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</si>
  <si>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</si>
  <si>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</si>
  <si>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</si>
  <si>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</si>
  <si>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</si>
  <si>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</si>
  <si>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</si>
  <si>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</si>
  <si>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</si>
  <si>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</si>
  <si>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</si>
  <si>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</si>
  <si>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</si>
  <si>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</si>
  <si>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</si>
  <si>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</si>
  <si>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</si>
  <si>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</si>
  <si>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</si>
  <si>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</si>
  <si>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</si>
  <si>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</si>
  <si>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</si>
  <si>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</si>
  <si>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</si>
  <si>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</si>
  <si>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</si>
  <si>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</si>
  <si>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</si>
  <si>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</si>
  <si>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</si>
  <si>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</si>
  <si>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</si>
  <si>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</si>
  <si>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</si>
  <si>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</si>
  <si>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</si>
  <si>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</si>
  <si>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</si>
  <si>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</si>
  <si>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</si>
  <si>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</si>
  <si>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</si>
  <si>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</si>
  <si>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</si>
  <si>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</si>
  <si>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</si>
  <si>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</si>
  <si>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</si>
  <si>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</si>
  <si>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</si>
  <si>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</si>
  <si>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</si>
  <si>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</si>
  <si>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</si>
  <si>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</si>
  <si>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27/01/24 - VENCIMENTO 02/02/24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</si>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</sst>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43121</v>
      </c>
      <c r="C7" s="10">
        <f aca="true" t="shared" si="0" ref="C7:K7">C8+C11</f>
        <v>53801</v>
      </c>
      <c r="D7" s="10">
        <f t="shared" si="0"/>
        <v>167494</v>
      </c>
      <c r="E7" s="10">
        <f t="shared" si="0"/>
        <v>133231</v>
      </c>
      <c r="F7" s="10">
        <f t="shared" si="0"/>
        <v>147346</v>
      </c>
      <c r="G7" s="10">
        <f t="shared" si="0"/>
        <v>68978</v>
      </c>
      <c r="H7" s="10">
        <f t="shared" si="0"/>
        <v>37829</v>
      </c>
      <c r="I7" s="10">
        <f t="shared" si="0"/>
        <v>65462</v>
      </c>
      <c r="J7" s="10">
        <f t="shared" si="0"/>
        <v>43150</v>
      </c>
      <c r="K7" s="10">
        <f t="shared" si="0"/>
        <v>115023</v>
      </c>
      <c r="L7" s="10">
        <f aca="true" t="shared" si="1" ref="L7:L13">SUM(B7:K7)</f>
        <v>875435</v>
      </c>
      <c r="M7" s="11"/>
    </row>
    <row r="8" spans="1:13" ht="17.25" customHeight="1">
      <c r="A8" s="12" t="s">
        <v>81</v>
      </c>
      <c r="B8" s="13">
        <f>B9+B10</f>
        <v>3320</v>
      </c>
      <c r="C8" s="13">
        <f aca="true" t="shared" si="2" ref="C8:K8">C9+C10</f>
        <v>3504</v>
      </c>
      <c r="D8" s="13">
        <f t="shared" si="2"/>
        <v>11170</v>
      </c>
      <c r="E8" s="13">
        <f t="shared" si="2"/>
        <v>8039</v>
      </c>
      <c r="F8" s="13">
        <f t="shared" si="2"/>
        <v>7882</v>
      </c>
      <c r="G8" s="13">
        <f t="shared" si="2"/>
        <v>4995</v>
      </c>
      <c r="H8" s="13">
        <f t="shared" si="2"/>
        <v>2352</v>
      </c>
      <c r="I8" s="13">
        <f t="shared" si="2"/>
        <v>2886</v>
      </c>
      <c r="J8" s="13">
        <f t="shared" si="2"/>
        <v>2488</v>
      </c>
      <c r="K8" s="13">
        <f t="shared" si="2"/>
        <v>6554</v>
      </c>
      <c r="L8" s="13">
        <f t="shared" si="1"/>
        <v>53190</v>
      </c>
      <c r="M8"/>
    </row>
    <row r="9" spans="1:13" ht="17.25" customHeight="1">
      <c r="A9" s="14" t="s">
        <v>18</v>
      </c>
      <c r="B9" s="15">
        <v>3317</v>
      </c>
      <c r="C9" s="15">
        <v>3504</v>
      </c>
      <c r="D9" s="15">
        <v>11170</v>
      </c>
      <c r="E9" s="15">
        <v>8039</v>
      </c>
      <c r="F9" s="15">
        <v>7882</v>
      </c>
      <c r="G9" s="15">
        <v>4995</v>
      </c>
      <c r="H9" s="15">
        <v>2320</v>
      </c>
      <c r="I9" s="15">
        <v>2886</v>
      </c>
      <c r="J9" s="15">
        <v>2488</v>
      </c>
      <c r="K9" s="15">
        <v>6554</v>
      </c>
      <c r="L9" s="13">
        <f t="shared" si="1"/>
        <v>53155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35</v>
      </c>
      <c r="M10"/>
    </row>
    <row r="11" spans="1:13" ht="17.25" customHeight="1">
      <c r="A11" s="12" t="s">
        <v>70</v>
      </c>
      <c r="B11" s="15">
        <v>39801</v>
      </c>
      <c r="C11" s="15">
        <v>50297</v>
      </c>
      <c r="D11" s="15">
        <v>156324</v>
      </c>
      <c r="E11" s="15">
        <v>125192</v>
      </c>
      <c r="F11" s="15">
        <v>139464</v>
      </c>
      <c r="G11" s="15">
        <v>63983</v>
      </c>
      <c r="H11" s="15">
        <v>35477</v>
      </c>
      <c r="I11" s="15">
        <v>62576</v>
      </c>
      <c r="J11" s="15">
        <v>40662</v>
      </c>
      <c r="K11" s="15">
        <v>108469</v>
      </c>
      <c r="L11" s="13">
        <f t="shared" si="1"/>
        <v>822245</v>
      </c>
      <c r="M11" s="60"/>
    </row>
    <row r="12" spans="1:13" ht="17.25" customHeight="1">
      <c r="A12" s="14" t="s">
        <v>83</v>
      </c>
      <c r="B12" s="15">
        <v>5142</v>
      </c>
      <c r="C12" s="15">
        <v>4471</v>
      </c>
      <c r="D12" s="15">
        <v>14706</v>
      </c>
      <c r="E12" s="15">
        <v>14052</v>
      </c>
      <c r="F12" s="15">
        <v>13561</v>
      </c>
      <c r="G12" s="15">
        <v>6917</v>
      </c>
      <c r="H12" s="15">
        <v>3672</v>
      </c>
      <c r="I12" s="15">
        <v>3545</v>
      </c>
      <c r="J12" s="15">
        <v>3332</v>
      </c>
      <c r="K12" s="15">
        <v>7320</v>
      </c>
      <c r="L12" s="13">
        <f t="shared" si="1"/>
        <v>76718</v>
      </c>
      <c r="M12" s="60"/>
    </row>
    <row r="13" spans="1:13" ht="17.25" customHeight="1">
      <c r="A13" s="14" t="s">
        <v>71</v>
      </c>
      <c r="B13" s="15">
        <f>+B11-B12</f>
        <v>34659</v>
      </c>
      <c r="C13" s="15">
        <f aca="true" t="shared" si="3" ref="C13:K13">+C11-C12</f>
        <v>45826</v>
      </c>
      <c r="D13" s="15">
        <f t="shared" si="3"/>
        <v>141618</v>
      </c>
      <c r="E13" s="15">
        <f t="shared" si="3"/>
        <v>111140</v>
      </c>
      <c r="F13" s="15">
        <f t="shared" si="3"/>
        <v>125903</v>
      </c>
      <c r="G13" s="15">
        <f t="shared" si="3"/>
        <v>57066</v>
      </c>
      <c r="H13" s="15">
        <f t="shared" si="3"/>
        <v>31805</v>
      </c>
      <c r="I13" s="15">
        <f t="shared" si="3"/>
        <v>59031</v>
      </c>
      <c r="J13" s="15">
        <f t="shared" si="3"/>
        <v>37330</v>
      </c>
      <c r="K13" s="15">
        <f t="shared" si="3"/>
        <v>101149</v>
      </c>
      <c r="L13" s="13">
        <f t="shared" si="1"/>
        <v>745527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1.308989968591382</v>
      </c>
      <c r="C18" s="22">
        <v>1.269274769278794</v>
      </c>
      <c r="D18" s="22">
        <v>1.163210604618264</v>
      </c>
      <c r="E18" s="22">
        <v>1.208146050269138</v>
      </c>
      <c r="F18" s="22">
        <v>1.310135305620325</v>
      </c>
      <c r="G18" s="22">
        <v>1.254778428412669</v>
      </c>
      <c r="H18" s="22">
        <v>1.187707945133758</v>
      </c>
      <c r="I18" s="22">
        <v>1.176934467926515</v>
      </c>
      <c r="J18" s="22">
        <v>1.497425116045022</v>
      </c>
      <c r="K18" s="22">
        <v>1.187259013840052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448371.70999999996</v>
      </c>
      <c r="C20" s="25">
        <f aca="true" t="shared" si="4" ref="C20:K20">SUM(C21:C30)</f>
        <v>292874.6599999999</v>
      </c>
      <c r="D20" s="25">
        <f t="shared" si="4"/>
        <v>1003882.64</v>
      </c>
      <c r="E20" s="25">
        <f t="shared" si="4"/>
        <v>835684.0800000001</v>
      </c>
      <c r="F20" s="25">
        <f t="shared" si="4"/>
        <v>889695.44</v>
      </c>
      <c r="G20" s="25">
        <f t="shared" si="4"/>
        <v>438573.70000000007</v>
      </c>
      <c r="H20" s="25">
        <f t="shared" si="4"/>
        <v>251593.26</v>
      </c>
      <c r="I20" s="25">
        <f t="shared" si="4"/>
        <v>351876.9799999999</v>
      </c>
      <c r="J20" s="25">
        <f t="shared" si="4"/>
        <v>321941.57999999996</v>
      </c>
      <c r="K20" s="25">
        <f t="shared" si="4"/>
        <v>554110.6699999999</v>
      </c>
      <c r="L20" s="25">
        <f>SUM(B20:K20)</f>
        <v>5388604.72</v>
      </c>
      <c r="M20"/>
    </row>
    <row r="21" spans="1:13" ht="17.25" customHeight="1">
      <c r="A21" s="26" t="s">
        <v>22</v>
      </c>
      <c r="B21" s="56">
        <f>ROUND((B15+B16)*B7,2)</f>
        <v>315943.25</v>
      </c>
      <c r="C21" s="56">
        <f aca="true" t="shared" si="5" ref="C21:K21">ROUND((C15+C16)*C7,2)</f>
        <v>221945.27</v>
      </c>
      <c r="D21" s="56">
        <f t="shared" si="5"/>
        <v>822378.79</v>
      </c>
      <c r="E21" s="56">
        <f t="shared" si="5"/>
        <v>662611.06</v>
      </c>
      <c r="F21" s="56">
        <f t="shared" si="5"/>
        <v>647497.26</v>
      </c>
      <c r="G21" s="56">
        <f t="shared" si="5"/>
        <v>333294.8</v>
      </c>
      <c r="H21" s="56">
        <f t="shared" si="5"/>
        <v>201344.85</v>
      </c>
      <c r="I21" s="56">
        <f t="shared" si="5"/>
        <v>288877.26</v>
      </c>
      <c r="J21" s="56">
        <f t="shared" si="5"/>
        <v>205074.69</v>
      </c>
      <c r="K21" s="56">
        <f t="shared" si="5"/>
        <v>446404.26</v>
      </c>
      <c r="L21" s="33">
        <f aca="true" t="shared" si="6" ref="L21:L29">SUM(B21:K21)</f>
        <v>4145371.49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97623.29</v>
      </c>
      <c r="C22" s="33">
        <f t="shared" si="7"/>
        <v>59764.26</v>
      </c>
      <c r="D22" s="33">
        <f t="shared" si="7"/>
        <v>134220.94</v>
      </c>
      <c r="E22" s="33">
        <f t="shared" si="7"/>
        <v>137919.88</v>
      </c>
      <c r="F22" s="33">
        <f t="shared" si="7"/>
        <v>200811.76</v>
      </c>
      <c r="G22" s="33">
        <f t="shared" si="7"/>
        <v>84916.33</v>
      </c>
      <c r="H22" s="33">
        <f t="shared" si="7"/>
        <v>37794.03</v>
      </c>
      <c r="I22" s="33">
        <f t="shared" si="7"/>
        <v>51112.34</v>
      </c>
      <c r="J22" s="33">
        <f t="shared" si="7"/>
        <v>102009.3</v>
      </c>
      <c r="K22" s="33">
        <f t="shared" si="7"/>
        <v>83593.22</v>
      </c>
      <c r="L22" s="33">
        <f t="shared" si="6"/>
        <v>989765.35</v>
      </c>
      <c r="M22"/>
    </row>
    <row r="23" spans="1:13" ht="17.25" customHeight="1">
      <c r="A23" s="27" t="s">
        <v>24</v>
      </c>
      <c r="B23" s="33">
        <v>808.1</v>
      </c>
      <c r="C23" s="33">
        <v>8640.42</v>
      </c>
      <c r="D23" s="33">
        <v>41194.42</v>
      </c>
      <c r="E23" s="33">
        <v>29571.31</v>
      </c>
      <c r="F23" s="33">
        <v>35651.61</v>
      </c>
      <c r="G23" s="33">
        <v>19227.02</v>
      </c>
      <c r="H23" s="33">
        <v>9999.41</v>
      </c>
      <c r="I23" s="33">
        <v>9222.3</v>
      </c>
      <c r="J23" s="33">
        <v>10380.94</v>
      </c>
      <c r="K23" s="33">
        <v>19145.69</v>
      </c>
      <c r="L23" s="33">
        <f t="shared" si="6"/>
        <v>183841.22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397.55</v>
      </c>
      <c r="D26" s="33">
        <v>1366.93</v>
      </c>
      <c r="E26" s="33">
        <v>1138.2</v>
      </c>
      <c r="F26" s="33">
        <v>1211.72</v>
      </c>
      <c r="G26" s="33">
        <v>596.33</v>
      </c>
      <c r="H26" s="33">
        <v>343.1</v>
      </c>
      <c r="I26" s="33">
        <v>479.24</v>
      </c>
      <c r="J26" s="33">
        <v>438.4</v>
      </c>
      <c r="K26" s="33">
        <v>754.26</v>
      </c>
      <c r="L26" s="33">
        <f t="shared" si="6"/>
        <v>7335.68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-121465.39</v>
      </c>
      <c r="C32" s="33">
        <f t="shared" si="8"/>
        <v>-15417.6</v>
      </c>
      <c r="D32" s="33">
        <f t="shared" si="8"/>
        <v>-49148</v>
      </c>
      <c r="E32" s="33">
        <f t="shared" si="8"/>
        <v>-797139.72</v>
      </c>
      <c r="F32" s="33">
        <f t="shared" si="8"/>
        <v>-876680.8</v>
      </c>
      <c r="G32" s="33">
        <f t="shared" si="8"/>
        <v>-21978</v>
      </c>
      <c r="H32" s="33">
        <f t="shared" si="8"/>
        <v>-16805.25</v>
      </c>
      <c r="I32" s="33">
        <f t="shared" si="8"/>
        <v>-327698.4</v>
      </c>
      <c r="J32" s="33">
        <f t="shared" si="8"/>
        <v>-10947.2</v>
      </c>
      <c r="K32" s="33">
        <f t="shared" si="8"/>
        <v>-28837.6</v>
      </c>
      <c r="L32" s="33">
        <f aca="true" t="shared" si="9" ref="L32:L39">SUM(B32:K32)</f>
        <v>-2266117.9600000004</v>
      </c>
      <c r="M32"/>
    </row>
    <row r="33" spans="1:13" ht="18.75" customHeight="1">
      <c r="A33" s="27" t="s">
        <v>28</v>
      </c>
      <c r="B33" s="33">
        <f>B34+B35+B36+B37</f>
        <v>-14594.8</v>
      </c>
      <c r="C33" s="33">
        <f aca="true" t="shared" si="10" ref="C33:K33">C34+C35+C36+C37</f>
        <v>-15417.6</v>
      </c>
      <c r="D33" s="33">
        <f t="shared" si="10"/>
        <v>-49148</v>
      </c>
      <c r="E33" s="33">
        <f t="shared" si="10"/>
        <v>-35371.6</v>
      </c>
      <c r="F33" s="33">
        <f t="shared" si="10"/>
        <v>-34680.8</v>
      </c>
      <c r="G33" s="33">
        <f t="shared" si="10"/>
        <v>-21978</v>
      </c>
      <c r="H33" s="33">
        <f t="shared" si="10"/>
        <v>-10208</v>
      </c>
      <c r="I33" s="33">
        <f t="shared" si="10"/>
        <v>-12698.4</v>
      </c>
      <c r="J33" s="33">
        <f t="shared" si="10"/>
        <v>-10947.2</v>
      </c>
      <c r="K33" s="33">
        <f t="shared" si="10"/>
        <v>-28837.6</v>
      </c>
      <c r="L33" s="33">
        <f t="shared" si="9"/>
        <v>-233882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-14594.8</v>
      </c>
      <c r="C34" s="33">
        <f t="shared" si="11"/>
        <v>-15417.6</v>
      </c>
      <c r="D34" s="33">
        <f t="shared" si="11"/>
        <v>-49148</v>
      </c>
      <c r="E34" s="33">
        <f t="shared" si="11"/>
        <v>-35371.6</v>
      </c>
      <c r="F34" s="33">
        <f t="shared" si="11"/>
        <v>-34680.8</v>
      </c>
      <c r="G34" s="33">
        <f t="shared" si="11"/>
        <v>-21978</v>
      </c>
      <c r="H34" s="33">
        <f t="shared" si="11"/>
        <v>-10208</v>
      </c>
      <c r="I34" s="33">
        <f t="shared" si="11"/>
        <v>-12698.4</v>
      </c>
      <c r="J34" s="33">
        <f t="shared" si="11"/>
        <v>-10947.2</v>
      </c>
      <c r="K34" s="33">
        <f t="shared" si="11"/>
        <v>-28837.6</v>
      </c>
      <c r="L34" s="33">
        <f t="shared" si="9"/>
        <v>-233882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326906.31999999995</v>
      </c>
      <c r="C56" s="41">
        <f t="shared" si="16"/>
        <v>277457.05999999994</v>
      </c>
      <c r="D56" s="41">
        <f t="shared" si="16"/>
        <v>954734.64</v>
      </c>
      <c r="E56" s="41">
        <f t="shared" si="16"/>
        <v>38544.3600000001</v>
      </c>
      <c r="F56" s="41">
        <f t="shared" si="16"/>
        <v>13014.639999999898</v>
      </c>
      <c r="G56" s="41">
        <f t="shared" si="16"/>
        <v>416595.70000000007</v>
      </c>
      <c r="H56" s="41">
        <f t="shared" si="16"/>
        <v>234788.01</v>
      </c>
      <c r="I56" s="41">
        <f t="shared" si="16"/>
        <v>24178.5799999999</v>
      </c>
      <c r="J56" s="41">
        <f t="shared" si="16"/>
        <v>310994.37999999995</v>
      </c>
      <c r="K56" s="41">
        <f t="shared" si="16"/>
        <v>525273.07</v>
      </c>
      <c r="L56" s="42">
        <f t="shared" si="14"/>
        <v>3122486.7600000002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326906.32</v>
      </c>
      <c r="C62" s="41">
        <f aca="true" t="shared" si="18" ref="C62:J62">SUM(C63:C74)</f>
        <v>277457.06</v>
      </c>
      <c r="D62" s="41">
        <f t="shared" si="18"/>
        <v>954734.6395261161</v>
      </c>
      <c r="E62" s="41">
        <f t="shared" si="18"/>
        <v>38544.35495783517</v>
      </c>
      <c r="F62" s="41">
        <f t="shared" si="18"/>
        <v>13014.640605262946</v>
      </c>
      <c r="G62" s="41">
        <f t="shared" si="18"/>
        <v>416595.69533789234</v>
      </c>
      <c r="H62" s="41">
        <f t="shared" si="18"/>
        <v>234788.00804996782</v>
      </c>
      <c r="I62" s="41">
        <f>SUM(I63:I79)</f>
        <v>24178.584286509955</v>
      </c>
      <c r="J62" s="41">
        <f t="shared" si="18"/>
        <v>310994.381461914</v>
      </c>
      <c r="K62" s="41">
        <f>SUM(K63:K76)</f>
        <v>525273.0700000001</v>
      </c>
      <c r="L62" s="46">
        <f>SUM(B62:K62)</f>
        <v>3122486.754225499</v>
      </c>
      <c r="M62" s="40"/>
    </row>
    <row r="63" spans="1:13" ht="18.75" customHeight="1">
      <c r="A63" s="47" t="s">
        <v>46</v>
      </c>
      <c r="B63" s="48">
        <v>326906.32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326906.32</v>
      </c>
      <c r="M63"/>
    </row>
    <row r="64" spans="1:13" ht="18.75" customHeight="1">
      <c r="A64" s="47" t="s">
        <v>55</v>
      </c>
      <c r="B64" s="17">
        <v>0</v>
      </c>
      <c r="C64" s="48">
        <v>243607.3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243607.3</v>
      </c>
      <c r="M64"/>
    </row>
    <row r="65" spans="1:13" ht="18.75" customHeight="1">
      <c r="A65" s="47" t="s">
        <v>56</v>
      </c>
      <c r="B65" s="17">
        <v>0</v>
      </c>
      <c r="C65" s="48">
        <v>33849.76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33849.76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954734.6395261161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954734.6395261161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38544.35495783517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38544.35495783517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13014.640605262946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13014.640605262946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416595.69533789234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416595.69533789234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234788.00804996782</v>
      </c>
      <c r="I70" s="17">
        <v>0</v>
      </c>
      <c r="J70" s="17">
        <v>0</v>
      </c>
      <c r="K70" s="17">
        <v>0</v>
      </c>
      <c r="L70" s="46">
        <f t="shared" si="19"/>
        <v>234788.00804996782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24178.584286509955</v>
      </c>
      <c r="J71" s="17">
        <v>0</v>
      </c>
      <c r="K71" s="17">
        <v>0</v>
      </c>
      <c r="L71" s="46">
        <f t="shared" si="19"/>
        <v>24178.584286509955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310994.381461914</v>
      </c>
      <c r="K72" s="17">
        <v>0</v>
      </c>
      <c r="L72" s="46">
        <f t="shared" si="19"/>
        <v>310994.381461914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290476.01</v>
      </c>
      <c r="L73" s="46">
        <f t="shared" si="19"/>
        <v>290476.01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234797.06</v>
      </c>
      <c r="L74" s="46">
        <f t="shared" si="19"/>
        <v>234797.06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2024-02-01T20:10:21Z</dcterms:modified>
  <cp:category/>
  <cp:version/>
  <cp:contentType/>
  <cp:contentStatus/>
</cp:coreProperties>
</file>