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<sst xmlns="http://schemas.openxmlformats.org/spreadsheetml/2006/main" count="88" uniqueCount="87">
  <si>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</si>
  <si>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</si>
  <si>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</si>
  <si>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</si>
  <si>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</si>
  <si>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</si>
  <si>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</si>
  <si>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</si>
  <si>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</si>
  <si>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</si>
  <si>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</si>
  <si>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</si>
  <si>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</si>
  <si>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</si>
  <si>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</si>
  <si>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</si>
  <si>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</si>
  <si>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</si>
  <si>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</si>
  <si>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</si>
  <si>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</si>
  <si>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</si>
  <si>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</si>
  <si>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</si>
  <si>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</si>
  <si>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</si>
  <si>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</si>
  <si>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</si>
  <si>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</si>
  <si>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</si>
  <si>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</si>
  <si>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</si>
  <si>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</si>
  <si>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</si>
  <si>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</si>
  <si>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</si>
  <si>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</si>
  <si>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</si>
  <si>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</si>
  <si>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</si>
  <si>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</si>
  <si>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</si>
  <si>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</si>
  <si>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</si>
  <si>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</si>
  <si>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</si>
  <si>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</si>
  <si>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</si>
  <si>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</si>
  <si>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</si>
  <si>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</si>
  <si>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</si>
  <si>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</si>
  <si>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</si>
  <si>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</si>
  <si>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</si>
  <si>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</si>
  <si>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</si>
  <si>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</si>
  <si>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</si>
  <si>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</si>
  <si>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</si>
  <si>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</si>
  <si>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</si>
  <si>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</si>
  <si>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</si>
  <si>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</si>
  <si>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</si>
  <si>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</si>
  <si>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</si>
  <si>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</si>
  <si>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</si>
  <si>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</si>
  <si>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</si>
  <si>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</si>
  <si>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</si>
  <si>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</si>
  <si>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</si>
  <si>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</si>
  <si>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</si>
  <si>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</si>
  <si>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</si>
  <si>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</si>
  <si>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26/01/24 - VENCIMENTO 02/02/24</t>
  </si>
  <si>
    <t>4.9. Remuneração Veículos Elétricos</t>
  </si>
  <si>
    <t>5.3. Revisão de Remuneração pelo Transporte Coletivo ¹</t>
  </si>
  <si>
    <t>¹ Energia para tração de novembro e dezembro.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</si>
</sst>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69416</v>
      </c>
      <c r="C7" s="10">
        <f aca="true" t="shared" si="0" ref="C7:K7">C8+C11</f>
        <v>86841</v>
      </c>
      <c r="D7" s="10">
        <f t="shared" si="0"/>
        <v>257897</v>
      </c>
      <c r="E7" s="10">
        <f t="shared" si="0"/>
        <v>200514</v>
      </c>
      <c r="F7" s="10">
        <f t="shared" si="0"/>
        <v>215886</v>
      </c>
      <c r="G7" s="10">
        <f t="shared" si="0"/>
        <v>117413</v>
      </c>
      <c r="H7" s="10">
        <f t="shared" si="0"/>
        <v>68367</v>
      </c>
      <c r="I7" s="10">
        <f t="shared" si="0"/>
        <v>98895</v>
      </c>
      <c r="J7" s="10">
        <f t="shared" si="0"/>
        <v>88632</v>
      </c>
      <c r="K7" s="10">
        <f t="shared" si="0"/>
        <v>176188</v>
      </c>
      <c r="L7" s="10">
        <f aca="true" t="shared" si="1" ref="L7:L13">SUM(B7:K7)</f>
        <v>1380049</v>
      </c>
      <c r="M7" s="11"/>
    </row>
    <row r="8" spans="1:13" ht="17.25" customHeight="1">
      <c r="A8" s="12" t="s">
        <v>80</v>
      </c>
      <c r="B8" s="13">
        <f>B9+B10</f>
        <v>4410</v>
      </c>
      <c r="C8" s="13">
        <f aca="true" t="shared" si="2" ref="C8:K8">C9+C10</f>
        <v>4603</v>
      </c>
      <c r="D8" s="13">
        <f t="shared" si="2"/>
        <v>14514</v>
      </c>
      <c r="E8" s="13">
        <f t="shared" si="2"/>
        <v>9935</v>
      </c>
      <c r="F8" s="13">
        <f t="shared" si="2"/>
        <v>9742</v>
      </c>
      <c r="G8" s="13">
        <f t="shared" si="2"/>
        <v>7211</v>
      </c>
      <c r="H8" s="13">
        <f t="shared" si="2"/>
        <v>3429</v>
      </c>
      <c r="I8" s="13">
        <f t="shared" si="2"/>
        <v>3856</v>
      </c>
      <c r="J8" s="13">
        <f t="shared" si="2"/>
        <v>4577</v>
      </c>
      <c r="K8" s="13">
        <f t="shared" si="2"/>
        <v>8919</v>
      </c>
      <c r="L8" s="13">
        <f t="shared" si="1"/>
        <v>71196</v>
      </c>
      <c r="M8"/>
    </row>
    <row r="9" spans="1:13" ht="17.25" customHeight="1">
      <c r="A9" s="14" t="s">
        <v>18</v>
      </c>
      <c r="B9" s="15">
        <v>4408</v>
      </c>
      <c r="C9" s="15">
        <v>4603</v>
      </c>
      <c r="D9" s="15">
        <v>14514</v>
      </c>
      <c r="E9" s="15">
        <v>9935</v>
      </c>
      <c r="F9" s="15">
        <v>9742</v>
      </c>
      <c r="G9" s="15">
        <v>7211</v>
      </c>
      <c r="H9" s="15">
        <v>3354</v>
      </c>
      <c r="I9" s="15">
        <v>3856</v>
      </c>
      <c r="J9" s="15">
        <v>4577</v>
      </c>
      <c r="K9" s="15">
        <v>8919</v>
      </c>
      <c r="L9" s="13">
        <f t="shared" si="1"/>
        <v>71119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75</v>
      </c>
      <c r="I10" s="15">
        <v>0</v>
      </c>
      <c r="J10" s="15">
        <v>0</v>
      </c>
      <c r="K10" s="15">
        <v>0</v>
      </c>
      <c r="L10" s="13">
        <f t="shared" si="1"/>
        <v>77</v>
      </c>
      <c r="M10"/>
    </row>
    <row r="11" spans="1:13" ht="17.25" customHeight="1">
      <c r="A11" s="12" t="s">
        <v>69</v>
      </c>
      <c r="B11" s="15">
        <v>65006</v>
      </c>
      <c r="C11" s="15">
        <v>82238</v>
      </c>
      <c r="D11" s="15">
        <v>243383</v>
      </c>
      <c r="E11" s="15">
        <v>190579</v>
      </c>
      <c r="F11" s="15">
        <v>206144</v>
      </c>
      <c r="G11" s="15">
        <v>110202</v>
      </c>
      <c r="H11" s="15">
        <v>64938</v>
      </c>
      <c r="I11" s="15">
        <v>95039</v>
      </c>
      <c r="J11" s="15">
        <v>84055</v>
      </c>
      <c r="K11" s="15">
        <v>167269</v>
      </c>
      <c r="L11" s="13">
        <f t="shared" si="1"/>
        <v>1308853</v>
      </c>
      <c r="M11" s="60"/>
    </row>
    <row r="12" spans="1:13" ht="17.25" customHeight="1">
      <c r="A12" s="14" t="s">
        <v>82</v>
      </c>
      <c r="B12" s="15">
        <v>8316</v>
      </c>
      <c r="C12" s="15">
        <v>7024</v>
      </c>
      <c r="D12" s="15">
        <v>23795</v>
      </c>
      <c r="E12" s="15">
        <v>21560</v>
      </c>
      <c r="F12" s="15">
        <v>19643</v>
      </c>
      <c r="G12" s="15">
        <v>11401</v>
      </c>
      <c r="H12" s="15">
        <v>6566</v>
      </c>
      <c r="I12" s="15">
        <v>5598</v>
      </c>
      <c r="J12" s="15">
        <v>6805</v>
      </c>
      <c r="K12" s="15">
        <v>12061</v>
      </c>
      <c r="L12" s="13">
        <f t="shared" si="1"/>
        <v>122769</v>
      </c>
      <c r="M12" s="60"/>
    </row>
    <row r="13" spans="1:13" ht="17.25" customHeight="1">
      <c r="A13" s="14" t="s">
        <v>70</v>
      </c>
      <c r="B13" s="15">
        <f>+B11-B12</f>
        <v>56690</v>
      </c>
      <c r="C13" s="15">
        <f aca="true" t="shared" si="3" ref="C13:K13">+C11-C12</f>
        <v>75214</v>
      </c>
      <c r="D13" s="15">
        <f t="shared" si="3"/>
        <v>219588</v>
      </c>
      <c r="E13" s="15">
        <f t="shared" si="3"/>
        <v>169019</v>
      </c>
      <c r="F13" s="15">
        <f t="shared" si="3"/>
        <v>186501</v>
      </c>
      <c r="G13" s="15">
        <f t="shared" si="3"/>
        <v>98801</v>
      </c>
      <c r="H13" s="15">
        <f t="shared" si="3"/>
        <v>58372</v>
      </c>
      <c r="I13" s="15">
        <f t="shared" si="3"/>
        <v>89441</v>
      </c>
      <c r="J13" s="15">
        <f t="shared" si="3"/>
        <v>77250</v>
      </c>
      <c r="K13" s="15">
        <f t="shared" si="3"/>
        <v>155208</v>
      </c>
      <c r="L13" s="13">
        <f t="shared" si="1"/>
        <v>1186084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1.30284435709273</v>
      </c>
      <c r="C18" s="22">
        <v>1.26402523613327</v>
      </c>
      <c r="D18" s="22">
        <v>1.159936202598962</v>
      </c>
      <c r="E18" s="22">
        <v>1.20734489463925</v>
      </c>
      <c r="F18" s="22">
        <v>1.281352406278411</v>
      </c>
      <c r="G18" s="22">
        <v>1.276862748520736</v>
      </c>
      <c r="H18" s="22">
        <v>1.185673806272869</v>
      </c>
      <c r="I18" s="22">
        <v>1.197105732930672</v>
      </c>
      <c r="J18" s="22">
        <v>1.492410808370777</v>
      </c>
      <c r="K18" s="22">
        <v>1.173884336493242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699319.2400000001</v>
      </c>
      <c r="C20" s="25">
        <f aca="true" t="shared" si="4" ref="C20:K20">SUM(C21:C30)</f>
        <v>469185.43</v>
      </c>
      <c r="D20" s="25">
        <f t="shared" si="4"/>
        <v>1536903.12</v>
      </c>
      <c r="E20" s="25">
        <f t="shared" si="4"/>
        <v>1244651.3699999999</v>
      </c>
      <c r="F20" s="25">
        <f t="shared" si="4"/>
        <v>1275883.09</v>
      </c>
      <c r="G20" s="25">
        <f t="shared" si="4"/>
        <v>756517.3</v>
      </c>
      <c r="H20" s="25">
        <f t="shared" si="4"/>
        <v>453107.5399999999</v>
      </c>
      <c r="I20" s="25">
        <f t="shared" si="4"/>
        <v>538380.2700000001</v>
      </c>
      <c r="J20" s="25">
        <f t="shared" si="4"/>
        <v>654279.9199999999</v>
      </c>
      <c r="K20" s="25">
        <f t="shared" si="4"/>
        <v>833982.1</v>
      </c>
      <c r="L20" s="25">
        <f>SUM(B20:K20)</f>
        <v>8462209.38</v>
      </c>
      <c r="M20"/>
    </row>
    <row r="21" spans="1:13" ht="17.25" customHeight="1">
      <c r="A21" s="26" t="s">
        <v>22</v>
      </c>
      <c r="B21" s="56">
        <f>ROUND((B15+B16)*B7,2)</f>
        <v>508604.09</v>
      </c>
      <c r="C21" s="56">
        <f aca="true" t="shared" si="5" ref="C21:K21">ROUND((C15+C16)*C7,2)</f>
        <v>358245.18</v>
      </c>
      <c r="D21" s="56">
        <f t="shared" si="5"/>
        <v>1266248.48</v>
      </c>
      <c r="E21" s="56">
        <f t="shared" si="5"/>
        <v>997236.33</v>
      </c>
      <c r="F21" s="56">
        <f t="shared" si="5"/>
        <v>948689.44</v>
      </c>
      <c r="G21" s="56">
        <f t="shared" si="5"/>
        <v>567327.87</v>
      </c>
      <c r="H21" s="56">
        <f t="shared" si="5"/>
        <v>363883.36</v>
      </c>
      <c r="I21" s="56">
        <f t="shared" si="5"/>
        <v>436413.75</v>
      </c>
      <c r="J21" s="56">
        <f t="shared" si="5"/>
        <v>421232.44</v>
      </c>
      <c r="K21" s="56">
        <f t="shared" si="5"/>
        <v>683785.63</v>
      </c>
      <c r="L21" s="33">
        <f aca="true" t="shared" si="6" ref="L21:L29">SUM(B21:K21)</f>
        <v>6551666.57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154027.88</v>
      </c>
      <c r="C22" s="33">
        <f t="shared" si="7"/>
        <v>94585.77</v>
      </c>
      <c r="D22" s="33">
        <f t="shared" si="7"/>
        <v>202518.97</v>
      </c>
      <c r="E22" s="33">
        <f t="shared" si="7"/>
        <v>206771.86</v>
      </c>
      <c r="F22" s="33">
        <f t="shared" si="7"/>
        <v>266916.06</v>
      </c>
      <c r="G22" s="33">
        <f t="shared" si="7"/>
        <v>157071.95</v>
      </c>
      <c r="H22" s="33">
        <f t="shared" si="7"/>
        <v>67563.61</v>
      </c>
      <c r="I22" s="33">
        <f t="shared" si="7"/>
        <v>86019.65</v>
      </c>
      <c r="J22" s="33">
        <f t="shared" si="7"/>
        <v>207419.41</v>
      </c>
      <c r="K22" s="33">
        <f t="shared" si="7"/>
        <v>118899.61</v>
      </c>
      <c r="L22" s="33">
        <f t="shared" si="6"/>
        <v>1561794.77</v>
      </c>
      <c r="M22"/>
    </row>
    <row r="23" spans="1:13" ht="17.25" customHeight="1">
      <c r="A23" s="27" t="s">
        <v>24</v>
      </c>
      <c r="B23" s="33">
        <v>2660.25</v>
      </c>
      <c r="C23" s="33">
        <v>13799.81</v>
      </c>
      <c r="D23" s="33">
        <v>62011.78</v>
      </c>
      <c r="E23" s="33">
        <v>35064.07</v>
      </c>
      <c r="F23" s="33">
        <v>54589.07</v>
      </c>
      <c r="G23" s="33">
        <v>30886.62</v>
      </c>
      <c r="H23" s="33">
        <v>19134.81</v>
      </c>
      <c r="I23" s="33">
        <v>13268.17</v>
      </c>
      <c r="J23" s="33">
        <v>20993.49</v>
      </c>
      <c r="K23" s="33">
        <v>26321.19</v>
      </c>
      <c r="L23" s="33">
        <f t="shared" si="6"/>
        <v>278729.26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639.9</v>
      </c>
      <c r="C26" s="33">
        <v>427.51</v>
      </c>
      <c r="D26" s="33">
        <v>1402.33</v>
      </c>
      <c r="E26" s="33">
        <v>1135.48</v>
      </c>
      <c r="F26" s="33">
        <v>1165.43</v>
      </c>
      <c r="G26" s="33">
        <v>691.64</v>
      </c>
      <c r="H26" s="33">
        <v>413.89</v>
      </c>
      <c r="I26" s="33">
        <v>492.86</v>
      </c>
      <c r="J26" s="33">
        <v>596.33</v>
      </c>
      <c r="K26" s="33">
        <v>762.43</v>
      </c>
      <c r="L26" s="33">
        <f t="shared" si="6"/>
        <v>7727.8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-593578.93</v>
      </c>
      <c r="C32" s="33">
        <f t="shared" si="8"/>
        <v>-26176.95</v>
      </c>
      <c r="D32" s="33">
        <f t="shared" si="8"/>
        <v>-90170.73999999999</v>
      </c>
      <c r="E32" s="33">
        <f t="shared" si="8"/>
        <v>373517.8799999999</v>
      </c>
      <c r="F32" s="33">
        <f t="shared" si="8"/>
        <v>341313.18</v>
      </c>
      <c r="G32" s="33">
        <f t="shared" si="8"/>
        <v>-31728.4</v>
      </c>
      <c r="H32" s="33">
        <f t="shared" si="8"/>
        <v>-24774.34</v>
      </c>
      <c r="I32" s="33">
        <f t="shared" si="8"/>
        <v>194562.08999999997</v>
      </c>
      <c r="J32" s="33">
        <f t="shared" si="8"/>
        <v>-20750.18</v>
      </c>
      <c r="K32" s="33">
        <f t="shared" si="8"/>
        <v>-56518.53</v>
      </c>
      <c r="L32" s="33">
        <f aca="true" t="shared" si="9" ref="L32:L39">SUM(B32:K32)</f>
        <v>65695.07999999987</v>
      </c>
      <c r="M32"/>
    </row>
    <row r="33" spans="1:13" ht="18.75" customHeight="1">
      <c r="A33" s="27" t="s">
        <v>28</v>
      </c>
      <c r="B33" s="33">
        <f>B34+B35+B36+B37</f>
        <v>-19395.2</v>
      </c>
      <c r="C33" s="33">
        <f aca="true" t="shared" si="10" ref="C33:K33">C34+C35+C36+C37</f>
        <v>-20253.2</v>
      </c>
      <c r="D33" s="33">
        <f t="shared" si="10"/>
        <v>-63861.6</v>
      </c>
      <c r="E33" s="33">
        <f t="shared" si="10"/>
        <v>-43714</v>
      </c>
      <c r="F33" s="33">
        <f t="shared" si="10"/>
        <v>-42864.8</v>
      </c>
      <c r="G33" s="33">
        <f t="shared" si="10"/>
        <v>-31728.4</v>
      </c>
      <c r="H33" s="33">
        <f t="shared" si="10"/>
        <v>-14757.6</v>
      </c>
      <c r="I33" s="33">
        <f t="shared" si="10"/>
        <v>-21427.61</v>
      </c>
      <c r="J33" s="33">
        <f t="shared" si="10"/>
        <v>-20138.8</v>
      </c>
      <c r="K33" s="33">
        <f t="shared" si="10"/>
        <v>-39243.6</v>
      </c>
      <c r="L33" s="33">
        <f t="shared" si="9"/>
        <v>-317384.80999999994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-19395.2</v>
      </c>
      <c r="C34" s="33">
        <f t="shared" si="11"/>
        <v>-20253.2</v>
      </c>
      <c r="D34" s="33">
        <f t="shared" si="11"/>
        <v>-63861.6</v>
      </c>
      <c r="E34" s="33">
        <f t="shared" si="11"/>
        <v>-43714</v>
      </c>
      <c r="F34" s="33">
        <f t="shared" si="11"/>
        <v>-42864.8</v>
      </c>
      <c r="G34" s="33">
        <f t="shared" si="11"/>
        <v>-31728.4</v>
      </c>
      <c r="H34" s="33">
        <f t="shared" si="11"/>
        <v>-14757.6</v>
      </c>
      <c r="I34" s="33">
        <f t="shared" si="11"/>
        <v>-16966.4</v>
      </c>
      <c r="J34" s="33">
        <f t="shared" si="11"/>
        <v>-20138.8</v>
      </c>
      <c r="K34" s="33">
        <f t="shared" si="11"/>
        <v>-39243.6</v>
      </c>
      <c r="L34" s="33">
        <f t="shared" si="9"/>
        <v>-312923.6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-4461.21</v>
      </c>
      <c r="J37" s="17">
        <v>0</v>
      </c>
      <c r="K37" s="17">
        <v>0</v>
      </c>
      <c r="L37" s="33">
        <f t="shared" si="9"/>
        <v>-4461.21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-5923.75</v>
      </c>
      <c r="D38" s="38">
        <f t="shared" si="12"/>
        <v>-26309.14</v>
      </c>
      <c r="E38" s="38">
        <f t="shared" si="12"/>
        <v>417231.8799999999</v>
      </c>
      <c r="F38" s="38">
        <f t="shared" si="12"/>
        <v>384177.98</v>
      </c>
      <c r="G38" s="38">
        <f t="shared" si="12"/>
        <v>0</v>
      </c>
      <c r="H38" s="38">
        <f t="shared" si="12"/>
        <v>-10016.74</v>
      </c>
      <c r="I38" s="38">
        <f t="shared" si="12"/>
        <v>215989.69999999995</v>
      </c>
      <c r="J38" s="38">
        <f t="shared" si="12"/>
        <v>-611.38</v>
      </c>
      <c r="K38" s="38">
        <f t="shared" si="12"/>
        <v>-17274.93</v>
      </c>
      <c r="L38" s="33">
        <f t="shared" si="9"/>
        <v>850393.0299999998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-5923.75</v>
      </c>
      <c r="D42" s="17">
        <v>-26309.14</v>
      </c>
      <c r="E42" s="17">
        <v>0</v>
      </c>
      <c r="F42" s="17">
        <v>-3822.02</v>
      </c>
      <c r="G42" s="17">
        <v>0</v>
      </c>
      <c r="H42" s="17">
        <v>-3419.49</v>
      </c>
      <c r="I42" s="17">
        <v>-4510.3</v>
      </c>
      <c r="J42" s="17">
        <v>-611.38</v>
      </c>
      <c r="K42" s="17">
        <v>-17274.93</v>
      </c>
      <c r="L42" s="30">
        <f aca="true" t="shared" si="13" ref="L42:L49">SUM(B42:K42)</f>
        <v>-61871.009999999995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-467313.14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-467313.14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105740.31000000006</v>
      </c>
      <c r="C56" s="41">
        <f t="shared" si="16"/>
        <v>443008.48</v>
      </c>
      <c r="D56" s="41">
        <f t="shared" si="16"/>
        <v>1446732.3800000001</v>
      </c>
      <c r="E56" s="41">
        <f t="shared" si="16"/>
        <v>1618169.2499999998</v>
      </c>
      <c r="F56" s="41">
        <f t="shared" si="16"/>
        <v>1617196.27</v>
      </c>
      <c r="G56" s="41">
        <f t="shared" si="16"/>
        <v>724788.9</v>
      </c>
      <c r="H56" s="41">
        <f t="shared" si="16"/>
        <v>428333.1999999999</v>
      </c>
      <c r="I56" s="41">
        <f t="shared" si="16"/>
        <v>732942.3600000001</v>
      </c>
      <c r="J56" s="41">
        <f t="shared" si="16"/>
        <v>633529.7399999999</v>
      </c>
      <c r="K56" s="41">
        <f t="shared" si="16"/>
        <v>777463.57</v>
      </c>
      <c r="L56" s="42">
        <f t="shared" si="14"/>
        <v>8527904.46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105740.31</v>
      </c>
      <c r="C62" s="41">
        <f aca="true" t="shared" si="18" ref="C62:J62">SUM(C63:C74)</f>
        <v>443008.48</v>
      </c>
      <c r="D62" s="41">
        <f t="shared" si="18"/>
        <v>1446732.38</v>
      </c>
      <c r="E62" s="41">
        <f t="shared" si="18"/>
        <v>1618169.25</v>
      </c>
      <c r="F62" s="41">
        <f t="shared" si="18"/>
        <v>1617196.27</v>
      </c>
      <c r="G62" s="41">
        <f t="shared" si="18"/>
        <v>724788.9</v>
      </c>
      <c r="H62" s="41">
        <f t="shared" si="18"/>
        <v>428333.2</v>
      </c>
      <c r="I62" s="41">
        <f>SUM(I63:I79)</f>
        <v>732942.36</v>
      </c>
      <c r="J62" s="41">
        <f t="shared" si="18"/>
        <v>633529.74</v>
      </c>
      <c r="K62" s="41">
        <f>SUM(K63:K76)</f>
        <v>777463.5700000001</v>
      </c>
      <c r="L62" s="46">
        <f>SUM(B62:K62)</f>
        <v>8527904.46</v>
      </c>
      <c r="M62" s="40"/>
    </row>
    <row r="63" spans="1:13" ht="18.75" customHeight="1">
      <c r="A63" s="47" t="s">
        <v>45</v>
      </c>
      <c r="B63" s="48">
        <v>105740.31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105740.31</v>
      </c>
      <c r="M63"/>
    </row>
    <row r="64" spans="1:13" ht="18.75" customHeight="1">
      <c r="A64" s="47" t="s">
        <v>54</v>
      </c>
      <c r="B64" s="17">
        <v>0</v>
      </c>
      <c r="C64" s="48">
        <v>389581.66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389581.66</v>
      </c>
      <c r="M64"/>
    </row>
    <row r="65" spans="1:13" ht="18.75" customHeight="1">
      <c r="A65" s="47" t="s">
        <v>55</v>
      </c>
      <c r="B65" s="17">
        <v>0</v>
      </c>
      <c r="C65" s="48">
        <v>53426.82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53426.82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1446732.38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1446732.38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1618169.25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1618169.25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1617196.27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1617196.27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724788.9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724788.9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428333.2</v>
      </c>
      <c r="I70" s="17">
        <v>0</v>
      </c>
      <c r="J70" s="17">
        <v>0</v>
      </c>
      <c r="K70" s="17">
        <v>0</v>
      </c>
      <c r="L70" s="46">
        <f t="shared" si="19"/>
        <v>428333.2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732942.36</v>
      </c>
      <c r="J71" s="17">
        <v>0</v>
      </c>
      <c r="K71" s="17">
        <v>0</v>
      </c>
      <c r="L71" s="46">
        <f t="shared" si="19"/>
        <v>732942.36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633529.74</v>
      </c>
      <c r="K72" s="17">
        <v>0</v>
      </c>
      <c r="L72" s="46">
        <f t="shared" si="19"/>
        <v>633529.74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450462.39</v>
      </c>
      <c r="L73" s="46">
        <f t="shared" si="19"/>
        <v>450462.39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327001.18</v>
      </c>
      <c r="L74" s="46">
        <f t="shared" si="19"/>
        <v>327001.18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2024-02-01T20:08:40Z</dcterms:modified>
  <cp:category/>
  <cp:version/>
  <cp:contentType/>
  <cp:contentStatus/>
</cp:coreProperties>
</file>