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<sst xmlns="http://schemas.openxmlformats.org/spreadsheetml/2006/main" count="87" uniqueCount="86">
  <si>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</si>
  <si>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</si>
  <si>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</si>
  <si>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</si>
  <si>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</si>
  <si>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</si>
  <si>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</si>
  <si>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</si>
  <si>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</si>
  <si>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</si>
  <si>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</si>
  <si>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</si>
  <si>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</si>
  <si>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</si>
  <si>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</si>
  <si>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</si>
  <si>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</si>
  <si>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</si>
  <si>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</si>
  <si>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</si>
  <si>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</si>
  <si>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</si>
  <si>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</si>
  <si>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</si>
  <si>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</si>
  <si>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</si>
  <si>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</si>
  <si>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</si>
  <si>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</si>
  <si>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</si>
  <si>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</si>
  <si>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</si>
  <si>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</si>
  <si>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</si>
  <si>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</si>
  <si>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</si>
  <si>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</si>
  <si>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</si>
  <si>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</si>
  <si>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</si>
  <si>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</si>
  <si>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</si>
  <si>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</si>
  <si>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</si>
  <si>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</si>
  <si>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</si>
  <si>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</si>
  <si>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</si>
  <si>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</si>
  <si>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</si>
  <si>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</si>
  <si>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</si>
  <si>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</si>
  <si>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</si>
  <si>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</si>
  <si>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</si>
  <si>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</si>
  <si>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</si>
  <si>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</si>
  <si>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</si>
  <si>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</si>
  <si>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</si>
  <si>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</si>
  <si>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</si>
  <si>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</si>
  <si>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</si>
  <si>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</si>
  <si>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</si>
  <si>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</si>
  <si>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</si>
  <si>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</si>
  <si>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</si>
  <si>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</si>
  <si>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</si>
  <si>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</si>
  <si>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</si>
  <si>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</si>
  <si>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</si>
  <si>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</si>
  <si>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</si>
  <si>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</si>
  <si>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</si>
  <si>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</si>
  <si>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</si>
  <si>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24/01/24 - VENCIMENTO 01/02/24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</si>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</sst>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80550</v>
      </c>
      <c r="C7" s="10">
        <f aca="true" t="shared" si="0" ref="C7:K7">C8+C11</f>
        <v>101363</v>
      </c>
      <c r="D7" s="10">
        <f t="shared" si="0"/>
        <v>299669</v>
      </c>
      <c r="E7" s="10">
        <f t="shared" si="0"/>
        <v>233356</v>
      </c>
      <c r="F7" s="10">
        <f t="shared" si="0"/>
        <v>244194</v>
      </c>
      <c r="G7" s="10">
        <f t="shared" si="0"/>
        <v>140164</v>
      </c>
      <c r="H7" s="10">
        <f t="shared" si="0"/>
        <v>80993</v>
      </c>
      <c r="I7" s="10">
        <f t="shared" si="0"/>
        <v>115671</v>
      </c>
      <c r="J7" s="10">
        <f t="shared" si="0"/>
        <v>113427</v>
      </c>
      <c r="K7" s="10">
        <f t="shared" si="0"/>
        <v>203657</v>
      </c>
      <c r="L7" s="10">
        <f aca="true" t="shared" si="1" ref="L7:L13">SUM(B7:K7)</f>
        <v>1613044</v>
      </c>
      <c r="M7" s="11"/>
    </row>
    <row r="8" spans="1:13" ht="17.25" customHeight="1">
      <c r="A8" s="12" t="s">
        <v>81</v>
      </c>
      <c r="B8" s="13">
        <f>B9+B10</f>
        <v>5214</v>
      </c>
      <c r="C8" s="13">
        <f aca="true" t="shared" si="2" ref="C8:K8">C9+C10</f>
        <v>5483</v>
      </c>
      <c r="D8" s="13">
        <f t="shared" si="2"/>
        <v>16369</v>
      </c>
      <c r="E8" s="13">
        <f t="shared" si="2"/>
        <v>11638</v>
      </c>
      <c r="F8" s="13">
        <f t="shared" si="2"/>
        <v>10297</v>
      </c>
      <c r="G8" s="13">
        <f t="shared" si="2"/>
        <v>8425</v>
      </c>
      <c r="H8" s="13">
        <f t="shared" si="2"/>
        <v>4105</v>
      </c>
      <c r="I8" s="13">
        <f t="shared" si="2"/>
        <v>4552</v>
      </c>
      <c r="J8" s="13">
        <f t="shared" si="2"/>
        <v>5962</v>
      </c>
      <c r="K8" s="13">
        <f t="shared" si="2"/>
        <v>10246</v>
      </c>
      <c r="L8" s="13">
        <f t="shared" si="1"/>
        <v>82291</v>
      </c>
      <c r="M8"/>
    </row>
    <row r="9" spans="1:13" ht="17.25" customHeight="1">
      <c r="A9" s="14" t="s">
        <v>18</v>
      </c>
      <c r="B9" s="15">
        <v>5212</v>
      </c>
      <c r="C9" s="15">
        <v>5483</v>
      </c>
      <c r="D9" s="15">
        <v>16369</v>
      </c>
      <c r="E9" s="15">
        <v>11638</v>
      </c>
      <c r="F9" s="15">
        <v>10297</v>
      </c>
      <c r="G9" s="15">
        <v>8425</v>
      </c>
      <c r="H9" s="15">
        <v>4036</v>
      </c>
      <c r="I9" s="15">
        <v>4552</v>
      </c>
      <c r="J9" s="15">
        <v>5962</v>
      </c>
      <c r="K9" s="15">
        <v>10246</v>
      </c>
      <c r="L9" s="13">
        <f t="shared" si="1"/>
        <v>82220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69</v>
      </c>
      <c r="I10" s="15">
        <v>0</v>
      </c>
      <c r="J10" s="15">
        <v>0</v>
      </c>
      <c r="K10" s="15">
        <v>0</v>
      </c>
      <c r="L10" s="13">
        <f t="shared" si="1"/>
        <v>71</v>
      </c>
      <c r="M10"/>
    </row>
    <row r="11" spans="1:13" ht="17.25" customHeight="1">
      <c r="A11" s="12" t="s">
        <v>70</v>
      </c>
      <c r="B11" s="15">
        <v>75336</v>
      </c>
      <c r="C11" s="15">
        <v>95880</v>
      </c>
      <c r="D11" s="15">
        <v>283300</v>
      </c>
      <c r="E11" s="15">
        <v>221718</v>
      </c>
      <c r="F11" s="15">
        <v>233897</v>
      </c>
      <c r="G11" s="15">
        <v>131739</v>
      </c>
      <c r="H11" s="15">
        <v>76888</v>
      </c>
      <c r="I11" s="15">
        <v>111119</v>
      </c>
      <c r="J11" s="15">
        <v>107465</v>
      </c>
      <c r="K11" s="15">
        <v>193411</v>
      </c>
      <c r="L11" s="13">
        <f t="shared" si="1"/>
        <v>1530753</v>
      </c>
      <c r="M11" s="60"/>
    </row>
    <row r="12" spans="1:13" ht="17.25" customHeight="1">
      <c r="A12" s="14" t="s">
        <v>83</v>
      </c>
      <c r="B12" s="15">
        <v>9460</v>
      </c>
      <c r="C12" s="15">
        <v>7758</v>
      </c>
      <c r="D12" s="15">
        <v>27240</v>
      </c>
      <c r="E12" s="15">
        <v>23992</v>
      </c>
      <c r="F12" s="15">
        <v>21716</v>
      </c>
      <c r="G12" s="15">
        <v>13439</v>
      </c>
      <c r="H12" s="15">
        <v>7403</v>
      </c>
      <c r="I12" s="15">
        <v>6682</v>
      </c>
      <c r="J12" s="15">
        <v>8297</v>
      </c>
      <c r="K12" s="15">
        <v>13399</v>
      </c>
      <c r="L12" s="13">
        <f t="shared" si="1"/>
        <v>139386</v>
      </c>
      <c r="M12" s="60"/>
    </row>
    <row r="13" spans="1:13" ht="17.25" customHeight="1">
      <c r="A13" s="14" t="s">
        <v>71</v>
      </c>
      <c r="B13" s="15">
        <f>+B11-B12</f>
        <v>65876</v>
      </c>
      <c r="C13" s="15">
        <f aca="true" t="shared" si="3" ref="C13:K13">+C11-C12</f>
        <v>88122</v>
      </c>
      <c r="D13" s="15">
        <f t="shared" si="3"/>
        <v>256060</v>
      </c>
      <c r="E13" s="15">
        <f t="shared" si="3"/>
        <v>197726</v>
      </c>
      <c r="F13" s="15">
        <f t="shared" si="3"/>
        <v>212181</v>
      </c>
      <c r="G13" s="15">
        <f t="shared" si="3"/>
        <v>118300</v>
      </c>
      <c r="H13" s="15">
        <f t="shared" si="3"/>
        <v>69485</v>
      </c>
      <c r="I13" s="15">
        <f t="shared" si="3"/>
        <v>104437</v>
      </c>
      <c r="J13" s="15">
        <f t="shared" si="3"/>
        <v>99168</v>
      </c>
      <c r="K13" s="15">
        <f t="shared" si="3"/>
        <v>180012</v>
      </c>
      <c r="L13" s="13">
        <f t="shared" si="1"/>
        <v>1391367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1.147906149644528</v>
      </c>
      <c r="C18" s="22">
        <v>1.1090519505851</v>
      </c>
      <c r="D18" s="22">
        <v>1.021709777652994</v>
      </c>
      <c r="E18" s="22">
        <v>1.065722299990249</v>
      </c>
      <c r="F18" s="22">
        <v>1.157552557583245</v>
      </c>
      <c r="G18" s="22">
        <v>1.099068646791717</v>
      </c>
      <c r="H18" s="22">
        <v>1.027368801041751</v>
      </c>
      <c r="I18" s="22">
        <v>1.052575855177419</v>
      </c>
      <c r="J18" s="22">
        <v>1.205487196356857</v>
      </c>
      <c r="K18" s="22">
        <v>1.038986048439243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714063.4000000003</v>
      </c>
      <c r="C20" s="25">
        <f aca="true" t="shared" si="4" ref="C20:K20">SUM(C21:C30)</f>
        <v>480045.48000000004</v>
      </c>
      <c r="D20" s="25">
        <f t="shared" si="4"/>
        <v>1570835.7300000002</v>
      </c>
      <c r="E20" s="25">
        <f t="shared" si="4"/>
        <v>1277499.8099999998</v>
      </c>
      <c r="F20" s="25">
        <f t="shared" si="4"/>
        <v>1302239.1700000002</v>
      </c>
      <c r="G20" s="25">
        <f t="shared" si="4"/>
        <v>776638.98</v>
      </c>
      <c r="H20" s="25">
        <f t="shared" si="4"/>
        <v>464338.74999999994</v>
      </c>
      <c r="I20" s="25">
        <f t="shared" si="4"/>
        <v>553488.4900000001</v>
      </c>
      <c r="J20" s="25">
        <f t="shared" si="4"/>
        <v>675603.6300000001</v>
      </c>
      <c r="K20" s="25">
        <f t="shared" si="4"/>
        <v>852687.73</v>
      </c>
      <c r="L20" s="25">
        <f>SUM(B20:K20)</f>
        <v>8667441.17</v>
      </c>
      <c r="M20"/>
    </row>
    <row r="21" spans="1:13" ht="17.25" customHeight="1">
      <c r="A21" s="26" t="s">
        <v>22</v>
      </c>
      <c r="B21" s="56">
        <f>ROUND((B15+B16)*B7,2)</f>
        <v>590181.8</v>
      </c>
      <c r="C21" s="56">
        <f aca="true" t="shared" si="5" ref="C21:K21">ROUND((C15+C16)*C7,2)</f>
        <v>418152.78</v>
      </c>
      <c r="D21" s="56">
        <f t="shared" si="5"/>
        <v>1471344.82</v>
      </c>
      <c r="E21" s="56">
        <f t="shared" si="5"/>
        <v>1160572.73</v>
      </c>
      <c r="F21" s="56">
        <f t="shared" si="5"/>
        <v>1073086.11</v>
      </c>
      <c r="G21" s="56">
        <f t="shared" si="5"/>
        <v>677258.43</v>
      </c>
      <c r="H21" s="56">
        <f t="shared" si="5"/>
        <v>431085.24</v>
      </c>
      <c r="I21" s="56">
        <f t="shared" si="5"/>
        <v>510444.56</v>
      </c>
      <c r="J21" s="56">
        <f t="shared" si="5"/>
        <v>539073.16</v>
      </c>
      <c r="K21" s="56">
        <f t="shared" si="5"/>
        <v>790392.82</v>
      </c>
      <c r="L21" s="33">
        <f aca="true" t="shared" si="6" ref="L21:L29">SUM(B21:K21)</f>
        <v>7661592.45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87291.52</v>
      </c>
      <c r="C22" s="33">
        <f t="shared" si="7"/>
        <v>45600.38</v>
      </c>
      <c r="D22" s="33">
        <f t="shared" si="7"/>
        <v>31942.57</v>
      </c>
      <c r="E22" s="33">
        <f t="shared" si="7"/>
        <v>76275.51</v>
      </c>
      <c r="F22" s="33">
        <f t="shared" si="7"/>
        <v>169067.46</v>
      </c>
      <c r="G22" s="33">
        <f t="shared" si="7"/>
        <v>67095.08</v>
      </c>
      <c r="H22" s="33">
        <f t="shared" si="7"/>
        <v>11798.29</v>
      </c>
      <c r="I22" s="33">
        <f t="shared" si="7"/>
        <v>26837.06</v>
      </c>
      <c r="J22" s="33">
        <f t="shared" si="7"/>
        <v>110772.63</v>
      </c>
      <c r="K22" s="33">
        <f t="shared" si="7"/>
        <v>30814.29</v>
      </c>
      <c r="L22" s="33">
        <f t="shared" si="6"/>
        <v>657494.79</v>
      </c>
      <c r="M22"/>
    </row>
    <row r="23" spans="1:13" ht="17.25" customHeight="1">
      <c r="A23" s="27" t="s">
        <v>24</v>
      </c>
      <c r="B23" s="33">
        <v>2565.78</v>
      </c>
      <c r="C23" s="33">
        <v>13737.65</v>
      </c>
      <c r="D23" s="33">
        <v>61427.17</v>
      </c>
      <c r="E23" s="33">
        <v>35069.74</v>
      </c>
      <c r="F23" s="33">
        <v>54402.52</v>
      </c>
      <c r="G23" s="33">
        <v>31054.61</v>
      </c>
      <c r="H23" s="33">
        <v>18929.46</v>
      </c>
      <c r="I23" s="33">
        <v>13528.17</v>
      </c>
      <c r="J23" s="33">
        <v>21117.81</v>
      </c>
      <c r="K23" s="33">
        <v>26507.67</v>
      </c>
      <c r="L23" s="33">
        <f t="shared" si="6"/>
        <v>278340.57999999996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637.18</v>
      </c>
      <c r="C26" s="33">
        <v>427.51</v>
      </c>
      <c r="D26" s="33">
        <v>1399.61</v>
      </c>
      <c r="E26" s="33">
        <v>1138.2</v>
      </c>
      <c r="F26" s="33">
        <v>1159.99</v>
      </c>
      <c r="G26" s="33">
        <v>691.64</v>
      </c>
      <c r="H26" s="33">
        <v>413.89</v>
      </c>
      <c r="I26" s="33">
        <v>492.86</v>
      </c>
      <c r="J26" s="33">
        <v>601.78</v>
      </c>
      <c r="K26" s="33">
        <v>759.71</v>
      </c>
      <c r="L26" s="33">
        <f t="shared" si="6"/>
        <v>7722.37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-129803.39</v>
      </c>
      <c r="C32" s="33">
        <f t="shared" si="8"/>
        <v>-24125.2</v>
      </c>
      <c r="D32" s="33">
        <f t="shared" si="8"/>
        <v>-72023.6</v>
      </c>
      <c r="E32" s="33">
        <f t="shared" si="8"/>
        <v>-56975.32000000011</v>
      </c>
      <c r="F32" s="33">
        <f t="shared" si="8"/>
        <v>-45306.8</v>
      </c>
      <c r="G32" s="33">
        <f t="shared" si="8"/>
        <v>-37070</v>
      </c>
      <c r="H32" s="33">
        <f t="shared" si="8"/>
        <v>-24355.65</v>
      </c>
      <c r="I32" s="33">
        <f t="shared" si="8"/>
        <v>-23784.27</v>
      </c>
      <c r="J32" s="33">
        <f t="shared" si="8"/>
        <v>-26232.8</v>
      </c>
      <c r="K32" s="33">
        <f t="shared" si="8"/>
        <v>-52676.42</v>
      </c>
      <c r="L32" s="33">
        <f aca="true" t="shared" si="9" ref="L32:L39">SUM(B32:K32)</f>
        <v>-492353.4500000001</v>
      </c>
      <c r="M32"/>
    </row>
    <row r="33" spans="1:13" ht="18.75" customHeight="1">
      <c r="A33" s="27" t="s">
        <v>28</v>
      </c>
      <c r="B33" s="33">
        <f>B34+B35+B36+B37</f>
        <v>-22932.8</v>
      </c>
      <c r="C33" s="33">
        <f aca="true" t="shared" si="10" ref="C33:K33">C34+C35+C36+C37</f>
        <v>-24125.2</v>
      </c>
      <c r="D33" s="33">
        <f t="shared" si="10"/>
        <v>-72023.6</v>
      </c>
      <c r="E33" s="33">
        <f t="shared" si="10"/>
        <v>-51207.2</v>
      </c>
      <c r="F33" s="33">
        <f t="shared" si="10"/>
        <v>-45306.8</v>
      </c>
      <c r="G33" s="33">
        <f t="shared" si="10"/>
        <v>-37070</v>
      </c>
      <c r="H33" s="33">
        <f t="shared" si="10"/>
        <v>-17758.4</v>
      </c>
      <c r="I33" s="33">
        <f t="shared" si="10"/>
        <v>-23784.27</v>
      </c>
      <c r="J33" s="33">
        <f t="shared" si="10"/>
        <v>-26232.8</v>
      </c>
      <c r="K33" s="33">
        <f t="shared" si="10"/>
        <v>-45082.4</v>
      </c>
      <c r="L33" s="33">
        <f t="shared" si="9"/>
        <v>-365523.47000000003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-22932.8</v>
      </c>
      <c r="C34" s="33">
        <f t="shared" si="11"/>
        <v>-24125.2</v>
      </c>
      <c r="D34" s="33">
        <f t="shared" si="11"/>
        <v>-72023.6</v>
      </c>
      <c r="E34" s="33">
        <f t="shared" si="11"/>
        <v>-51207.2</v>
      </c>
      <c r="F34" s="33">
        <f t="shared" si="11"/>
        <v>-45306.8</v>
      </c>
      <c r="G34" s="33">
        <f t="shared" si="11"/>
        <v>-37070</v>
      </c>
      <c r="H34" s="33">
        <f t="shared" si="11"/>
        <v>-17758.4</v>
      </c>
      <c r="I34" s="33">
        <f t="shared" si="11"/>
        <v>-20028.8</v>
      </c>
      <c r="J34" s="33">
        <f t="shared" si="11"/>
        <v>-26232.8</v>
      </c>
      <c r="K34" s="33">
        <f t="shared" si="11"/>
        <v>-45082.4</v>
      </c>
      <c r="L34" s="33">
        <f t="shared" si="9"/>
        <v>-361768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-3755.47</v>
      </c>
      <c r="J37" s="17">
        <v>0</v>
      </c>
      <c r="K37" s="17">
        <v>0</v>
      </c>
      <c r="L37" s="33">
        <f t="shared" si="9"/>
        <v>-3755.47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-7594.02</v>
      </c>
      <c r="L38" s="33">
        <f t="shared" si="9"/>
        <v>-126829.98000000011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-7594.02</v>
      </c>
      <c r="L42" s="30">
        <f aca="true" t="shared" si="13" ref="L42:L49">SUM(B42:K42)</f>
        <v>-7594.02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584260.0100000002</v>
      </c>
      <c r="C56" s="41">
        <f t="shared" si="16"/>
        <v>455920.28</v>
      </c>
      <c r="D56" s="41">
        <f t="shared" si="16"/>
        <v>1498812.1300000001</v>
      </c>
      <c r="E56" s="41">
        <f t="shared" si="16"/>
        <v>1220524.4899999998</v>
      </c>
      <c r="F56" s="41">
        <f t="shared" si="16"/>
        <v>1256932.37</v>
      </c>
      <c r="G56" s="41">
        <f t="shared" si="16"/>
        <v>739568.98</v>
      </c>
      <c r="H56" s="41">
        <f t="shared" si="16"/>
        <v>439983.0999999999</v>
      </c>
      <c r="I56" s="41">
        <f t="shared" si="16"/>
        <v>529704.2200000001</v>
      </c>
      <c r="J56" s="41">
        <f t="shared" si="16"/>
        <v>649370.8300000001</v>
      </c>
      <c r="K56" s="41">
        <f t="shared" si="16"/>
        <v>800011.3099999999</v>
      </c>
      <c r="L56" s="42">
        <f t="shared" si="14"/>
        <v>8175087.719999999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584260.01</v>
      </c>
      <c r="C62" s="41">
        <f aca="true" t="shared" si="18" ref="C62:J62">SUM(C63:C74)</f>
        <v>455920.26999999996</v>
      </c>
      <c r="D62" s="41">
        <f t="shared" si="18"/>
        <v>1498812.13</v>
      </c>
      <c r="E62" s="41">
        <f t="shared" si="18"/>
        <v>1220524.49</v>
      </c>
      <c r="F62" s="41">
        <f t="shared" si="18"/>
        <v>1256932.37</v>
      </c>
      <c r="G62" s="41">
        <f t="shared" si="18"/>
        <v>739568.98</v>
      </c>
      <c r="H62" s="41">
        <f t="shared" si="18"/>
        <v>439983.1</v>
      </c>
      <c r="I62" s="41">
        <f>SUM(I63:I79)</f>
        <v>529704.22</v>
      </c>
      <c r="J62" s="41">
        <f t="shared" si="18"/>
        <v>649370.83</v>
      </c>
      <c r="K62" s="41">
        <f>SUM(K63:K76)</f>
        <v>800011.3200000001</v>
      </c>
      <c r="L62" s="46">
        <f>SUM(B62:K62)</f>
        <v>8175087.72</v>
      </c>
      <c r="M62" s="40"/>
    </row>
    <row r="63" spans="1:13" ht="18.75" customHeight="1">
      <c r="A63" s="47" t="s">
        <v>46</v>
      </c>
      <c r="B63" s="48">
        <v>584260.01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584260.01</v>
      </c>
      <c r="M63"/>
    </row>
    <row r="64" spans="1:13" ht="18.75" customHeight="1">
      <c r="A64" s="47" t="s">
        <v>55</v>
      </c>
      <c r="B64" s="17">
        <v>0</v>
      </c>
      <c r="C64" s="48">
        <v>399203.79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399203.79</v>
      </c>
      <c r="M64"/>
    </row>
    <row r="65" spans="1:13" ht="18.75" customHeight="1">
      <c r="A65" s="47" t="s">
        <v>56</v>
      </c>
      <c r="B65" s="17">
        <v>0</v>
      </c>
      <c r="C65" s="48">
        <v>56716.48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56716.48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1498812.13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1498812.13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1220524.49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1220524.49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1256932.37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1256932.37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739568.98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739568.98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439983.1</v>
      </c>
      <c r="I70" s="17">
        <v>0</v>
      </c>
      <c r="J70" s="17">
        <v>0</v>
      </c>
      <c r="K70" s="17">
        <v>0</v>
      </c>
      <c r="L70" s="46">
        <f t="shared" si="19"/>
        <v>439983.1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529704.22</v>
      </c>
      <c r="J71" s="17">
        <v>0</v>
      </c>
      <c r="K71" s="17">
        <v>0</v>
      </c>
      <c r="L71" s="46">
        <f t="shared" si="19"/>
        <v>529704.22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649370.83</v>
      </c>
      <c r="K72" s="17">
        <v>0</v>
      </c>
      <c r="L72" s="46">
        <f t="shared" si="19"/>
        <v>649370.83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465126.58</v>
      </c>
      <c r="L73" s="46">
        <f t="shared" si="19"/>
        <v>465126.58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334884.74</v>
      </c>
      <c r="L74" s="46">
        <f t="shared" si="19"/>
        <v>334884.74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2024-01-31T22:21:52Z</dcterms:modified>
  <cp:category/>
  <cp:version/>
  <cp:contentType/>
  <cp:contentStatus/>
</cp:coreProperties>
</file>