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<sst xmlns="http://schemas.openxmlformats.org/spreadsheetml/2006/main" count="87" uniqueCount="86">
  <si>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</si>
  <si>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</si>
  <si>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</si>
  <si>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</si>
  <si>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</si>
  <si>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</si>
  <si>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</si>
  <si>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</si>
  <si>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</si>
  <si>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</si>
  <si>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</si>
  <si>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</si>
  <si>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</si>
  <si>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</si>
  <si>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</si>
  <si>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</si>
  <si>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</si>
  <si>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</si>
  <si>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</si>
  <si>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</si>
  <si>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</si>
  <si>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</si>
  <si>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</si>
  <si>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</si>
  <si>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</si>
  <si>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</si>
  <si>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</si>
  <si>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</si>
  <si>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</si>
  <si>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</si>
  <si>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</si>
  <si>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</si>
  <si>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</si>
  <si>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</si>
  <si>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</si>
  <si>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</si>
  <si>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</si>
  <si>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</si>
  <si>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</si>
  <si>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</si>
  <si>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</si>
  <si>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</si>
  <si>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</si>
  <si>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</si>
  <si>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</si>
  <si>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</si>
  <si>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</si>
  <si>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</si>
  <si>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</si>
  <si>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</si>
  <si>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</si>
  <si>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</si>
  <si>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</si>
  <si>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</si>
  <si>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</si>
  <si>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</si>
  <si>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</si>
  <si>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</si>
  <si>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</si>
  <si>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</si>
  <si>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</si>
  <si>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</si>
  <si>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</si>
  <si>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</si>
  <si>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</si>
  <si>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</si>
  <si>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</si>
  <si>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</si>
  <si>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</si>
  <si>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</si>
  <si>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</si>
  <si>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</si>
  <si>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</si>
  <si>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</si>
  <si>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</si>
  <si>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</si>
  <si>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</si>
  <si>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</si>
  <si>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</si>
  <si>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</si>
  <si>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</si>
  <si>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</si>
  <si>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</si>
  <si>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</si>
  <si>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20/01/24 - VENCIMENTO 29/01/24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</si>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</sst>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42499</v>
      </c>
      <c r="C7" s="10">
        <f aca="true" t="shared" si="0" ref="C7:K7">C8+C11</f>
        <v>54360</v>
      </c>
      <c r="D7" s="10">
        <f t="shared" si="0"/>
        <v>167569</v>
      </c>
      <c r="E7" s="10">
        <f t="shared" si="0"/>
        <v>128596</v>
      </c>
      <c r="F7" s="10">
        <f t="shared" si="0"/>
        <v>147054</v>
      </c>
      <c r="G7" s="10">
        <f t="shared" si="0"/>
        <v>69881</v>
      </c>
      <c r="H7" s="10">
        <f t="shared" si="0"/>
        <v>37927</v>
      </c>
      <c r="I7" s="10">
        <f t="shared" si="0"/>
        <v>65478</v>
      </c>
      <c r="J7" s="10">
        <f t="shared" si="0"/>
        <v>43573</v>
      </c>
      <c r="K7" s="10">
        <f t="shared" si="0"/>
        <v>115783</v>
      </c>
      <c r="L7" s="10">
        <f aca="true" t="shared" si="1" ref="L7:L13">SUM(B7:K7)</f>
        <v>872720</v>
      </c>
      <c r="M7" s="11"/>
    </row>
    <row r="8" spans="1:13" ht="17.25" customHeight="1">
      <c r="A8" s="12" t="s">
        <v>81</v>
      </c>
      <c r="B8" s="13">
        <f>B9+B10</f>
        <v>3572</v>
      </c>
      <c r="C8" s="13">
        <f aca="true" t="shared" si="2" ref="C8:K8">C9+C10</f>
        <v>3532</v>
      </c>
      <c r="D8" s="13">
        <f t="shared" si="2"/>
        <v>11757</v>
      </c>
      <c r="E8" s="13">
        <f t="shared" si="2"/>
        <v>8288</v>
      </c>
      <c r="F8" s="13">
        <f t="shared" si="2"/>
        <v>8219</v>
      </c>
      <c r="G8" s="13">
        <f t="shared" si="2"/>
        <v>5308</v>
      </c>
      <c r="H8" s="13">
        <f t="shared" si="2"/>
        <v>2378</v>
      </c>
      <c r="I8" s="13">
        <f t="shared" si="2"/>
        <v>3017</v>
      </c>
      <c r="J8" s="13">
        <f t="shared" si="2"/>
        <v>2544</v>
      </c>
      <c r="K8" s="13">
        <f t="shared" si="2"/>
        <v>7034</v>
      </c>
      <c r="L8" s="13">
        <f t="shared" si="1"/>
        <v>55649</v>
      </c>
      <c r="M8"/>
    </row>
    <row r="9" spans="1:13" ht="17.25" customHeight="1">
      <c r="A9" s="14" t="s">
        <v>18</v>
      </c>
      <c r="B9" s="15">
        <v>3571</v>
      </c>
      <c r="C9" s="15">
        <v>3532</v>
      </c>
      <c r="D9" s="15">
        <v>11757</v>
      </c>
      <c r="E9" s="15">
        <v>8288</v>
      </c>
      <c r="F9" s="15">
        <v>8219</v>
      </c>
      <c r="G9" s="15">
        <v>5308</v>
      </c>
      <c r="H9" s="15">
        <v>2353</v>
      </c>
      <c r="I9" s="15">
        <v>3017</v>
      </c>
      <c r="J9" s="15">
        <v>2544</v>
      </c>
      <c r="K9" s="15">
        <v>7034</v>
      </c>
      <c r="L9" s="13">
        <f t="shared" si="1"/>
        <v>55623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25</v>
      </c>
      <c r="I10" s="15">
        <v>0</v>
      </c>
      <c r="J10" s="15">
        <v>0</v>
      </c>
      <c r="K10" s="15">
        <v>0</v>
      </c>
      <c r="L10" s="13">
        <f t="shared" si="1"/>
        <v>26</v>
      </c>
      <c r="M10"/>
    </row>
    <row r="11" spans="1:13" ht="17.25" customHeight="1">
      <c r="A11" s="12" t="s">
        <v>70</v>
      </c>
      <c r="B11" s="15">
        <v>38927</v>
      </c>
      <c r="C11" s="15">
        <v>50828</v>
      </c>
      <c r="D11" s="15">
        <v>155812</v>
      </c>
      <c r="E11" s="15">
        <v>120308</v>
      </c>
      <c r="F11" s="15">
        <v>138835</v>
      </c>
      <c r="G11" s="15">
        <v>64573</v>
      </c>
      <c r="H11" s="15">
        <v>35549</v>
      </c>
      <c r="I11" s="15">
        <v>62461</v>
      </c>
      <c r="J11" s="15">
        <v>41029</v>
      </c>
      <c r="K11" s="15">
        <v>108749</v>
      </c>
      <c r="L11" s="13">
        <f t="shared" si="1"/>
        <v>817071</v>
      </c>
      <c r="M11" s="60"/>
    </row>
    <row r="12" spans="1:13" ht="17.25" customHeight="1">
      <c r="A12" s="14" t="s">
        <v>83</v>
      </c>
      <c r="B12" s="15">
        <v>4916</v>
      </c>
      <c r="C12" s="15">
        <v>4471</v>
      </c>
      <c r="D12" s="15">
        <v>14717</v>
      </c>
      <c r="E12" s="15">
        <v>13813</v>
      </c>
      <c r="F12" s="15">
        <v>13043</v>
      </c>
      <c r="G12" s="15">
        <v>6847</v>
      </c>
      <c r="H12" s="15">
        <v>3651</v>
      </c>
      <c r="I12" s="15">
        <v>3490</v>
      </c>
      <c r="J12" s="15">
        <v>3276</v>
      </c>
      <c r="K12" s="15">
        <v>7435</v>
      </c>
      <c r="L12" s="13">
        <f t="shared" si="1"/>
        <v>75659</v>
      </c>
      <c r="M12" s="60"/>
    </row>
    <row r="13" spans="1:13" ht="17.25" customHeight="1">
      <c r="A13" s="14" t="s">
        <v>71</v>
      </c>
      <c r="B13" s="15">
        <f>+B11-B12</f>
        <v>34011</v>
      </c>
      <c r="C13" s="15">
        <f aca="true" t="shared" si="3" ref="C13:K13">+C11-C12</f>
        <v>46357</v>
      </c>
      <c r="D13" s="15">
        <f t="shared" si="3"/>
        <v>141095</v>
      </c>
      <c r="E13" s="15">
        <f t="shared" si="3"/>
        <v>106495</v>
      </c>
      <c r="F13" s="15">
        <f t="shared" si="3"/>
        <v>125792</v>
      </c>
      <c r="G13" s="15">
        <f t="shared" si="3"/>
        <v>57726</v>
      </c>
      <c r="H13" s="15">
        <f t="shared" si="3"/>
        <v>31898</v>
      </c>
      <c r="I13" s="15">
        <f t="shared" si="3"/>
        <v>58971</v>
      </c>
      <c r="J13" s="15">
        <f t="shared" si="3"/>
        <v>37753</v>
      </c>
      <c r="K13" s="15">
        <f t="shared" si="3"/>
        <v>101314</v>
      </c>
      <c r="L13" s="13">
        <f t="shared" si="1"/>
        <v>741412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1.228937855063625</v>
      </c>
      <c r="C18" s="22">
        <v>1.168518878301848</v>
      </c>
      <c r="D18" s="22">
        <v>1.076787046000829</v>
      </c>
      <c r="E18" s="22">
        <v>1.145838177399308</v>
      </c>
      <c r="F18" s="22">
        <v>1.253085442015635</v>
      </c>
      <c r="G18" s="22">
        <v>1.143129356808096</v>
      </c>
      <c r="H18" s="22">
        <v>1.075653443405323</v>
      </c>
      <c r="I18" s="22">
        <v>1.086661107002384</v>
      </c>
      <c r="J18" s="22">
        <v>1.292991553524876</v>
      </c>
      <c r="K18" s="22">
        <v>1.094963718009764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417730.47</v>
      </c>
      <c r="C20" s="25">
        <f aca="true" t="shared" si="4" ref="C20:K20">SUM(C21:C30)</f>
        <v>273271.91000000003</v>
      </c>
      <c r="D20" s="25">
        <f t="shared" si="4"/>
        <v>932724.28</v>
      </c>
      <c r="E20" s="25">
        <f t="shared" si="4"/>
        <v>766707.9800000001</v>
      </c>
      <c r="F20" s="25">
        <f t="shared" si="4"/>
        <v>850338.97</v>
      </c>
      <c r="G20" s="25">
        <f t="shared" si="4"/>
        <v>405968.25000000006</v>
      </c>
      <c r="H20" s="25">
        <f t="shared" si="4"/>
        <v>229789.46999999997</v>
      </c>
      <c r="I20" s="25">
        <f t="shared" si="4"/>
        <v>325932.25999999995</v>
      </c>
      <c r="J20" s="25">
        <f t="shared" si="4"/>
        <v>282781.49999999994</v>
      </c>
      <c r="K20" s="25">
        <f t="shared" si="4"/>
        <v>516017.72</v>
      </c>
      <c r="L20" s="25">
        <f>SUM(B20:K20)</f>
        <v>5001262.81</v>
      </c>
      <c r="M20"/>
    </row>
    <row r="21" spans="1:13" ht="17.25" customHeight="1">
      <c r="A21" s="26" t="s">
        <v>22</v>
      </c>
      <c r="B21" s="56">
        <f>ROUND((B15+B16)*B7,2)</f>
        <v>311385.92</v>
      </c>
      <c r="C21" s="56">
        <f aca="true" t="shared" si="5" ref="C21:K21">ROUND((C15+C16)*C7,2)</f>
        <v>224251.31</v>
      </c>
      <c r="D21" s="56">
        <f t="shared" si="5"/>
        <v>822747.03</v>
      </c>
      <c r="E21" s="56">
        <f t="shared" si="5"/>
        <v>639559.35</v>
      </c>
      <c r="F21" s="56">
        <f t="shared" si="5"/>
        <v>646214.1</v>
      </c>
      <c r="G21" s="56">
        <f t="shared" si="5"/>
        <v>337658</v>
      </c>
      <c r="H21" s="56">
        <f t="shared" si="5"/>
        <v>201866.46</v>
      </c>
      <c r="I21" s="56">
        <f t="shared" si="5"/>
        <v>288947.87</v>
      </c>
      <c r="J21" s="56">
        <f t="shared" si="5"/>
        <v>207085.04</v>
      </c>
      <c r="K21" s="56">
        <f t="shared" si="5"/>
        <v>449353.82</v>
      </c>
      <c r="L21" s="33">
        <f aca="true" t="shared" si="6" ref="L21:L29">SUM(B21:K21)</f>
        <v>4129068.9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71288.02</v>
      </c>
      <c r="C22" s="33">
        <f t="shared" si="7"/>
        <v>37790.58</v>
      </c>
      <c r="D22" s="33">
        <f t="shared" si="7"/>
        <v>63176.31</v>
      </c>
      <c r="E22" s="33">
        <f t="shared" si="7"/>
        <v>93272.17</v>
      </c>
      <c r="F22" s="33">
        <f t="shared" si="7"/>
        <v>163547.38</v>
      </c>
      <c r="G22" s="33">
        <f t="shared" si="7"/>
        <v>48328.77</v>
      </c>
      <c r="H22" s="33">
        <f t="shared" si="7"/>
        <v>15271.89</v>
      </c>
      <c r="I22" s="33">
        <f t="shared" si="7"/>
        <v>25040.54</v>
      </c>
      <c r="J22" s="33">
        <f t="shared" si="7"/>
        <v>60674.17</v>
      </c>
      <c r="K22" s="33">
        <f t="shared" si="7"/>
        <v>42672.31</v>
      </c>
      <c r="L22" s="33">
        <f t="shared" si="6"/>
        <v>621062.1400000001</v>
      </c>
      <c r="M22"/>
    </row>
    <row r="23" spans="1:13" ht="17.25" customHeight="1">
      <c r="A23" s="27" t="s">
        <v>24</v>
      </c>
      <c r="B23" s="33">
        <v>1056.74</v>
      </c>
      <c r="C23" s="33">
        <v>8702.58</v>
      </c>
      <c r="D23" s="33">
        <v>40709.72</v>
      </c>
      <c r="E23" s="33">
        <v>28305.52</v>
      </c>
      <c r="F23" s="33">
        <v>34804.55</v>
      </c>
      <c r="G23" s="33">
        <v>18845.93</v>
      </c>
      <c r="H23" s="33">
        <v>10201.6</v>
      </c>
      <c r="I23" s="33">
        <v>9278.77</v>
      </c>
      <c r="J23" s="33">
        <v>10567.42</v>
      </c>
      <c r="K23" s="33">
        <v>19021.36</v>
      </c>
      <c r="L23" s="33">
        <f t="shared" si="6"/>
        <v>181494.19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612.67</v>
      </c>
      <c r="C26" s="33">
        <v>400.28</v>
      </c>
      <c r="D26" s="33">
        <v>1369.66</v>
      </c>
      <c r="E26" s="33">
        <v>1127.31</v>
      </c>
      <c r="F26" s="33">
        <v>1249.85</v>
      </c>
      <c r="G26" s="33">
        <v>596.33</v>
      </c>
      <c r="H26" s="33">
        <v>337.65</v>
      </c>
      <c r="I26" s="33">
        <v>479.24</v>
      </c>
      <c r="J26" s="33">
        <v>416.62</v>
      </c>
      <c r="K26" s="33">
        <v>756.99</v>
      </c>
      <c r="L26" s="33">
        <f t="shared" si="6"/>
        <v>7346.599999999999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-122582.98999999999</v>
      </c>
      <c r="C32" s="33">
        <f t="shared" si="8"/>
        <v>-15540.8</v>
      </c>
      <c r="D32" s="33">
        <f t="shared" si="8"/>
        <v>-51730.8</v>
      </c>
      <c r="E32" s="33">
        <f t="shared" si="8"/>
        <v>-798235.32</v>
      </c>
      <c r="F32" s="33">
        <f t="shared" si="8"/>
        <v>-878163.6</v>
      </c>
      <c r="G32" s="33">
        <f t="shared" si="8"/>
        <v>-23355.2</v>
      </c>
      <c r="H32" s="33">
        <f t="shared" si="8"/>
        <v>-16950.45</v>
      </c>
      <c r="I32" s="33">
        <f t="shared" si="8"/>
        <v>-328274.8</v>
      </c>
      <c r="J32" s="33">
        <f t="shared" si="8"/>
        <v>-11193.6</v>
      </c>
      <c r="K32" s="33">
        <f t="shared" si="8"/>
        <v>-46430.13</v>
      </c>
      <c r="L32" s="33">
        <f aca="true" t="shared" si="9" ref="L32:L39">SUM(B32:K32)</f>
        <v>-2292457.6899999995</v>
      </c>
      <c r="M32"/>
    </row>
    <row r="33" spans="1:13" ht="18.75" customHeight="1">
      <c r="A33" s="27" t="s">
        <v>28</v>
      </c>
      <c r="B33" s="33">
        <f>B34+B35+B36+B37</f>
        <v>-15712.4</v>
      </c>
      <c r="C33" s="33">
        <f aca="true" t="shared" si="10" ref="C33:K33">C34+C35+C36+C37</f>
        <v>-15540.8</v>
      </c>
      <c r="D33" s="33">
        <f t="shared" si="10"/>
        <v>-51730.8</v>
      </c>
      <c r="E33" s="33">
        <f t="shared" si="10"/>
        <v>-36467.2</v>
      </c>
      <c r="F33" s="33">
        <f t="shared" si="10"/>
        <v>-36163.6</v>
      </c>
      <c r="G33" s="33">
        <f t="shared" si="10"/>
        <v>-23355.2</v>
      </c>
      <c r="H33" s="33">
        <f t="shared" si="10"/>
        <v>-10353.2</v>
      </c>
      <c r="I33" s="33">
        <f t="shared" si="10"/>
        <v>-13274.8</v>
      </c>
      <c r="J33" s="33">
        <f t="shared" si="10"/>
        <v>-11193.6</v>
      </c>
      <c r="K33" s="33">
        <f t="shared" si="10"/>
        <v>-30949.6</v>
      </c>
      <c r="L33" s="33">
        <f t="shared" si="9"/>
        <v>-244741.2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-15712.4</v>
      </c>
      <c r="C34" s="33">
        <f t="shared" si="11"/>
        <v>-15540.8</v>
      </c>
      <c r="D34" s="33">
        <f t="shared" si="11"/>
        <v>-51730.8</v>
      </c>
      <c r="E34" s="33">
        <f t="shared" si="11"/>
        <v>-36467.2</v>
      </c>
      <c r="F34" s="33">
        <f t="shared" si="11"/>
        <v>-36163.6</v>
      </c>
      <c r="G34" s="33">
        <f t="shared" si="11"/>
        <v>-23355.2</v>
      </c>
      <c r="H34" s="33">
        <f t="shared" si="11"/>
        <v>-10353.2</v>
      </c>
      <c r="I34" s="33">
        <f t="shared" si="11"/>
        <v>-13274.8</v>
      </c>
      <c r="J34" s="33">
        <f t="shared" si="11"/>
        <v>-11193.6</v>
      </c>
      <c r="K34" s="33">
        <f t="shared" si="11"/>
        <v>-30949.6</v>
      </c>
      <c r="L34" s="33">
        <f t="shared" si="9"/>
        <v>-244741.2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-6597.25</v>
      </c>
      <c r="I38" s="38">
        <f t="shared" si="12"/>
        <v>-315000</v>
      </c>
      <c r="J38" s="38">
        <f t="shared" si="12"/>
        <v>0</v>
      </c>
      <c r="K38" s="38">
        <f t="shared" si="12"/>
        <v>-15480.53</v>
      </c>
      <c r="L38" s="33">
        <f t="shared" si="9"/>
        <v>-2047716.49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-15480.53</v>
      </c>
      <c r="L42" s="30">
        <f aca="true" t="shared" si="13" ref="L42:L49">SUM(B42:K42)</f>
        <v>-15480.53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295147.48</v>
      </c>
      <c r="C56" s="41">
        <f t="shared" si="16"/>
        <v>257731.11000000004</v>
      </c>
      <c r="D56" s="41">
        <f t="shared" si="16"/>
        <v>880993.48</v>
      </c>
      <c r="E56" s="41">
        <f t="shared" si="16"/>
        <v>0</v>
      </c>
      <c r="F56" s="41">
        <f t="shared" si="16"/>
        <v>0</v>
      </c>
      <c r="G56" s="41">
        <f t="shared" si="16"/>
        <v>382613.05000000005</v>
      </c>
      <c r="H56" s="41">
        <f t="shared" si="16"/>
        <v>212839.01999999996</v>
      </c>
      <c r="I56" s="41">
        <f t="shared" si="16"/>
        <v>0</v>
      </c>
      <c r="J56" s="41">
        <f t="shared" si="16"/>
        <v>271587.89999999997</v>
      </c>
      <c r="K56" s="41">
        <f t="shared" si="16"/>
        <v>469587.58999999997</v>
      </c>
      <c r="L56" s="42">
        <f t="shared" si="14"/>
        <v>2770499.63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-31527.33999999985</v>
      </c>
      <c r="F58" s="33">
        <f t="shared" si="17"/>
        <v>-27824.630000000005</v>
      </c>
      <c r="G58" s="33">
        <f t="shared" si="17"/>
        <v>0</v>
      </c>
      <c r="H58" s="33">
        <f t="shared" si="17"/>
        <v>0</v>
      </c>
      <c r="I58" s="33">
        <f t="shared" si="17"/>
        <v>-2342.5400000000373</v>
      </c>
      <c r="J58" s="33">
        <f t="shared" si="17"/>
        <v>0</v>
      </c>
      <c r="K58" s="33">
        <f t="shared" si="17"/>
        <v>0</v>
      </c>
      <c r="L58" s="17">
        <f>SUM(C58:K58)</f>
        <v>-61694.50999999989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295147.48</v>
      </c>
      <c r="C62" s="41">
        <f aca="true" t="shared" si="18" ref="C62:J62">SUM(C63:C74)</f>
        <v>257731.11</v>
      </c>
      <c r="D62" s="41">
        <f t="shared" si="18"/>
        <v>880993.4840389733</v>
      </c>
      <c r="E62" s="41">
        <f t="shared" si="18"/>
        <v>0</v>
      </c>
      <c r="F62" s="41">
        <f t="shared" si="18"/>
        <v>0</v>
      </c>
      <c r="G62" s="41">
        <f t="shared" si="18"/>
        <v>382613.0523583744</v>
      </c>
      <c r="H62" s="41">
        <f t="shared" si="18"/>
        <v>212839.0228059684</v>
      </c>
      <c r="I62" s="41">
        <f>SUM(I63:I79)</f>
        <v>0</v>
      </c>
      <c r="J62" s="41">
        <f t="shared" si="18"/>
        <v>271587.8975762096</v>
      </c>
      <c r="K62" s="41">
        <f>SUM(K63:K76)</f>
        <v>469587.58999999997</v>
      </c>
      <c r="L62" s="46">
        <f>SUM(B62:K62)</f>
        <v>2770499.6367795253</v>
      </c>
      <c r="M62" s="40"/>
    </row>
    <row r="63" spans="1:13" ht="18.75" customHeight="1">
      <c r="A63" s="47" t="s">
        <v>46</v>
      </c>
      <c r="B63" s="48">
        <v>295147.48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295147.48</v>
      </c>
      <c r="M63"/>
    </row>
    <row r="64" spans="1:13" ht="18.75" customHeight="1">
      <c r="A64" s="47" t="s">
        <v>55</v>
      </c>
      <c r="B64" s="17">
        <v>0</v>
      </c>
      <c r="C64" s="48">
        <v>225746.68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225746.68</v>
      </c>
      <c r="M64"/>
    </row>
    <row r="65" spans="1:13" ht="18.75" customHeight="1">
      <c r="A65" s="47" t="s">
        <v>56</v>
      </c>
      <c r="B65" s="17">
        <v>0</v>
      </c>
      <c r="C65" s="48">
        <v>31984.43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31984.43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880993.4840389733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880993.4840389733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0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0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382613.0523583744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382613.0523583744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212839.0228059684</v>
      </c>
      <c r="I70" s="17">
        <v>0</v>
      </c>
      <c r="J70" s="17">
        <v>0</v>
      </c>
      <c r="K70" s="17">
        <v>0</v>
      </c>
      <c r="L70" s="46">
        <f t="shared" si="19"/>
        <v>212839.0228059684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0</v>
      </c>
      <c r="J71" s="17">
        <v>0</v>
      </c>
      <c r="K71" s="17">
        <v>0</v>
      </c>
      <c r="L71" s="46">
        <f t="shared" si="19"/>
        <v>0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271587.8975762096</v>
      </c>
      <c r="K72" s="17">
        <v>0</v>
      </c>
      <c r="L72" s="46">
        <f t="shared" si="19"/>
        <v>271587.8975762096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248693.59</v>
      </c>
      <c r="L73" s="46">
        <f t="shared" si="19"/>
        <v>248693.59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220894</v>
      </c>
      <c r="L74" s="46">
        <f t="shared" si="19"/>
        <v>220894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2024-01-25T20:35:09Z</dcterms:modified>
  <cp:category/>
  <cp:version/>
  <cp:contentType/>
  <cp:contentStatus/>
</cp:coreProperties>
</file>