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<sst xmlns="http://schemas.openxmlformats.org/spreadsheetml/2006/main" count="90" uniqueCount="89">
  <si>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</si>
  <si>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</si>
  <si>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</si>
  <si>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</si>
  <si>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</si>
  <si>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</si>
  <si>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</si>
  <si>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</si>
  <si>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</si>
  <si>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</si>
  <si>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</si>
  <si>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</si>
  <si>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</si>
  <si>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</si>
  <si>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</si>
  <si>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</si>
  <si>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</si>
  <si>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</si>
  <si>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</si>
  <si>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</si>
  <si>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</si>
  <si>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</si>
  <si>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</si>
  <si>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</si>
  <si>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</si>
  <si>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</si>
  <si>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</si>
  <si>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</si>
  <si>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</si>
  <si>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</si>
  <si>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</si>
  <si>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</si>
  <si>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</si>
  <si>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</si>
  <si>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</si>
  <si>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</si>
  <si>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</si>
  <si>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</si>
  <si>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</si>
  <si>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</si>
  <si>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</si>
  <si>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</si>
  <si>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</si>
  <si>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</si>
  <si>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</si>
  <si>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</si>
  <si>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</si>
  <si>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</si>
  <si>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</si>
  <si>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</si>
  <si>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</si>
  <si>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</si>
  <si>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</si>
  <si>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</si>
  <si>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</si>
  <si>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</si>
  <si>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</si>
  <si>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</si>
  <si>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</si>
  <si>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</si>
  <si>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</si>
  <si>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</si>
  <si>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</si>
  <si>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</si>
  <si>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</si>
  <si>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</si>
  <si>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</si>
  <si>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</si>
  <si>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</si>
  <si>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</si>
  <si>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</si>
  <si>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</si>
  <si>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</si>
  <si>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</si>
  <si>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</si>
  <si>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</si>
  <si>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</si>
  <si>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</si>
  <si>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</si>
  <si>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</si>
  <si>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</si>
  <si>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</si>
  <si>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</si>
  <si>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19/01/24 - VENCIMENTO 29/01/24</t>
  </si>
  <si>
    <t>4.9. Remuneração Veículos Elétricos</t>
  </si>
  <si>
    <t>5.3. Revisão de Remuneração pelo Transporte Coletivo ¹</t>
  </si>
  <si>
    <t xml:space="preserve">          ¹ Revisão de passageiros transportados, ar condicionado, fator de transição e remuneração veículos elétricos, dezembro/23. Total de 4.042.</t>
  </si>
  <si>
    <t xml:space="preserve"> </t>
  </si>
  <si>
    <t xml:space="preserve">            Energia para tração novembro e dezembro (AR0).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</si>
</sst>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74178</v>
      </c>
      <c r="C7" s="10">
        <f aca="true" t="shared" si="0" ref="C7:K7">C8+C11</f>
        <v>95364</v>
      </c>
      <c r="D7" s="10">
        <f t="shared" si="0"/>
        <v>281901</v>
      </c>
      <c r="E7" s="10">
        <f t="shared" si="0"/>
        <v>213082</v>
      </c>
      <c r="F7" s="10">
        <f t="shared" si="0"/>
        <v>227454</v>
      </c>
      <c r="G7" s="10">
        <f t="shared" si="0"/>
        <v>130474</v>
      </c>
      <c r="H7" s="10">
        <f t="shared" si="0"/>
        <v>77041</v>
      </c>
      <c r="I7" s="10">
        <f t="shared" si="0"/>
        <v>109509</v>
      </c>
      <c r="J7" s="10">
        <f t="shared" si="0"/>
        <v>104600</v>
      </c>
      <c r="K7" s="10">
        <f t="shared" si="0"/>
        <v>193497</v>
      </c>
      <c r="L7" s="10">
        <f aca="true" t="shared" si="1" ref="L7:L13">SUM(B7:K7)</f>
        <v>1507100</v>
      </c>
      <c r="M7" s="11"/>
    </row>
    <row r="8" spans="1:13" ht="17.25" customHeight="1">
      <c r="A8" s="12" t="s">
        <v>80</v>
      </c>
      <c r="B8" s="13">
        <f>B9+B10</f>
        <v>4793</v>
      </c>
      <c r="C8" s="13">
        <f aca="true" t="shared" si="2" ref="C8:K8">C9+C10</f>
        <v>4983</v>
      </c>
      <c r="D8" s="13">
        <f t="shared" si="2"/>
        <v>15452</v>
      </c>
      <c r="E8" s="13">
        <f t="shared" si="2"/>
        <v>10656</v>
      </c>
      <c r="F8" s="13">
        <f t="shared" si="2"/>
        <v>10035</v>
      </c>
      <c r="G8" s="13">
        <f t="shared" si="2"/>
        <v>7810</v>
      </c>
      <c r="H8" s="13">
        <f t="shared" si="2"/>
        <v>3925</v>
      </c>
      <c r="I8" s="13">
        <f t="shared" si="2"/>
        <v>4388</v>
      </c>
      <c r="J8" s="13">
        <f t="shared" si="2"/>
        <v>5401</v>
      </c>
      <c r="K8" s="13">
        <f t="shared" si="2"/>
        <v>9650</v>
      </c>
      <c r="L8" s="13">
        <f t="shared" si="1"/>
        <v>77093</v>
      </c>
      <c r="M8"/>
    </row>
    <row r="9" spans="1:13" ht="17.25" customHeight="1">
      <c r="A9" s="14" t="s">
        <v>18</v>
      </c>
      <c r="B9" s="15">
        <v>4790</v>
      </c>
      <c r="C9" s="15">
        <v>4983</v>
      </c>
      <c r="D9" s="15">
        <v>15452</v>
      </c>
      <c r="E9" s="15">
        <v>10656</v>
      </c>
      <c r="F9" s="15">
        <v>10035</v>
      </c>
      <c r="G9" s="15">
        <v>7810</v>
      </c>
      <c r="H9" s="15">
        <v>3864</v>
      </c>
      <c r="I9" s="15">
        <v>4388</v>
      </c>
      <c r="J9" s="15">
        <v>5401</v>
      </c>
      <c r="K9" s="15">
        <v>9650</v>
      </c>
      <c r="L9" s="13">
        <f t="shared" si="1"/>
        <v>77029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61</v>
      </c>
      <c r="I10" s="15">
        <v>0</v>
      </c>
      <c r="J10" s="15">
        <v>0</v>
      </c>
      <c r="K10" s="15">
        <v>0</v>
      </c>
      <c r="L10" s="13">
        <f t="shared" si="1"/>
        <v>64</v>
      </c>
      <c r="M10"/>
    </row>
    <row r="11" spans="1:13" ht="17.25" customHeight="1">
      <c r="A11" s="12" t="s">
        <v>69</v>
      </c>
      <c r="B11" s="15">
        <v>69385</v>
      </c>
      <c r="C11" s="15">
        <v>90381</v>
      </c>
      <c r="D11" s="15">
        <v>266449</v>
      </c>
      <c r="E11" s="15">
        <v>202426</v>
      </c>
      <c r="F11" s="15">
        <v>217419</v>
      </c>
      <c r="G11" s="15">
        <v>122664</v>
      </c>
      <c r="H11" s="15">
        <v>73116</v>
      </c>
      <c r="I11" s="15">
        <v>105121</v>
      </c>
      <c r="J11" s="15">
        <v>99199</v>
      </c>
      <c r="K11" s="15">
        <v>183847</v>
      </c>
      <c r="L11" s="13">
        <f t="shared" si="1"/>
        <v>1430007</v>
      </c>
      <c r="M11" s="59"/>
    </row>
    <row r="12" spans="1:13" ht="17.25" customHeight="1">
      <c r="A12" s="14" t="s">
        <v>82</v>
      </c>
      <c r="B12" s="15">
        <v>8154</v>
      </c>
      <c r="C12" s="15">
        <v>7054</v>
      </c>
      <c r="D12" s="15">
        <v>24545</v>
      </c>
      <c r="E12" s="15">
        <v>20773</v>
      </c>
      <c r="F12" s="15">
        <v>19500</v>
      </c>
      <c r="G12" s="15">
        <v>11958</v>
      </c>
      <c r="H12" s="15">
        <v>6847</v>
      </c>
      <c r="I12" s="15">
        <v>5997</v>
      </c>
      <c r="J12" s="15">
        <v>7532</v>
      </c>
      <c r="K12" s="15">
        <v>12418</v>
      </c>
      <c r="L12" s="13">
        <f t="shared" si="1"/>
        <v>124778</v>
      </c>
      <c r="M12" s="59"/>
    </row>
    <row r="13" spans="1:13" ht="17.25" customHeight="1">
      <c r="A13" s="14" t="s">
        <v>70</v>
      </c>
      <c r="B13" s="15">
        <f>+B11-B12</f>
        <v>61231</v>
      </c>
      <c r="C13" s="15">
        <f aca="true" t="shared" si="3" ref="C13:K13">+C11-C12</f>
        <v>83327</v>
      </c>
      <c r="D13" s="15">
        <f t="shared" si="3"/>
        <v>241904</v>
      </c>
      <c r="E13" s="15">
        <f t="shared" si="3"/>
        <v>181653</v>
      </c>
      <c r="F13" s="15">
        <f t="shared" si="3"/>
        <v>197919</v>
      </c>
      <c r="G13" s="15">
        <f t="shared" si="3"/>
        <v>110706</v>
      </c>
      <c r="H13" s="15">
        <f t="shared" si="3"/>
        <v>66269</v>
      </c>
      <c r="I13" s="15">
        <f t="shared" si="3"/>
        <v>99124</v>
      </c>
      <c r="J13" s="15">
        <f t="shared" si="3"/>
        <v>91667</v>
      </c>
      <c r="K13" s="15">
        <f t="shared" si="3"/>
        <v>171429</v>
      </c>
      <c r="L13" s="13">
        <f t="shared" si="1"/>
        <v>1305229</v>
      </c>
      <c r="M13" s="53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9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1.23279553262968</v>
      </c>
      <c r="C18" s="22">
        <v>1.166971839701769</v>
      </c>
      <c r="D18" s="22">
        <v>1.074687532213197</v>
      </c>
      <c r="E18" s="22">
        <v>1.139992554301326</v>
      </c>
      <c r="F18" s="22">
        <v>1.225813621119349</v>
      </c>
      <c r="G18" s="22">
        <v>1.168484365370147</v>
      </c>
      <c r="H18" s="22">
        <v>1.074103519826829</v>
      </c>
      <c r="I18" s="22">
        <v>1.101825812285341</v>
      </c>
      <c r="J18" s="22">
        <v>1.295858780546195</v>
      </c>
      <c r="K18" s="22">
        <v>1.088624151862365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706513.5600000003</v>
      </c>
      <c r="C20" s="25">
        <f aca="true" t="shared" si="4" ref="C20:K20">SUM(C21:C30)</f>
        <v>476195.81999999995</v>
      </c>
      <c r="D20" s="25">
        <f t="shared" si="4"/>
        <v>1554621.51</v>
      </c>
      <c r="E20" s="25">
        <f t="shared" si="4"/>
        <v>1249196.39</v>
      </c>
      <c r="F20" s="25">
        <f t="shared" si="4"/>
        <v>1284954.62</v>
      </c>
      <c r="G20" s="25">
        <f t="shared" si="4"/>
        <v>768867.7299999999</v>
      </c>
      <c r="H20" s="25">
        <f t="shared" si="4"/>
        <v>461996.3299999999</v>
      </c>
      <c r="I20" s="25">
        <f t="shared" si="4"/>
        <v>548477.2500000001</v>
      </c>
      <c r="J20" s="25">
        <f t="shared" si="4"/>
        <v>670084.74</v>
      </c>
      <c r="K20" s="25">
        <f t="shared" si="4"/>
        <v>849033.61</v>
      </c>
      <c r="L20" s="25">
        <f>SUM(B20:K20)</f>
        <v>8569941.56</v>
      </c>
      <c r="M20"/>
    </row>
    <row r="21" spans="1:13" ht="17.25" customHeight="1">
      <c r="A21" s="26" t="s">
        <v>22</v>
      </c>
      <c r="B21" s="55">
        <f>ROUND((B15+B16)*B7,2)</f>
        <v>543494.79</v>
      </c>
      <c r="C21" s="55">
        <f aca="true" t="shared" si="5" ref="C21:K21">ROUND((C15+C16)*C7,2)</f>
        <v>393405.11</v>
      </c>
      <c r="D21" s="55">
        <f t="shared" si="5"/>
        <v>1384105.72</v>
      </c>
      <c r="E21" s="55">
        <f t="shared" si="5"/>
        <v>1059742.02</v>
      </c>
      <c r="F21" s="55">
        <f t="shared" si="5"/>
        <v>999523.86</v>
      </c>
      <c r="G21" s="55">
        <f t="shared" si="5"/>
        <v>630437.32</v>
      </c>
      <c r="H21" s="55">
        <f t="shared" si="5"/>
        <v>410050.72</v>
      </c>
      <c r="I21" s="55">
        <f t="shared" si="5"/>
        <v>483252.27</v>
      </c>
      <c r="J21" s="55">
        <f t="shared" si="5"/>
        <v>497121.96</v>
      </c>
      <c r="K21" s="55">
        <f t="shared" si="5"/>
        <v>750961.86</v>
      </c>
      <c r="L21" s="33">
        <f aca="true" t="shared" si="6" ref="L21:L29">SUM(B21:K21)</f>
        <v>7152095.630000001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126523.16</v>
      </c>
      <c r="C22" s="33">
        <f t="shared" si="7"/>
        <v>65687.57</v>
      </c>
      <c r="D22" s="33">
        <f t="shared" si="7"/>
        <v>103375.44</v>
      </c>
      <c r="E22" s="33">
        <f t="shared" si="7"/>
        <v>148355.99</v>
      </c>
      <c r="F22" s="33">
        <f t="shared" si="7"/>
        <v>225706.1</v>
      </c>
      <c r="G22" s="33">
        <f t="shared" si="7"/>
        <v>106218.83</v>
      </c>
      <c r="H22" s="33">
        <f t="shared" si="7"/>
        <v>30386.2</v>
      </c>
      <c r="I22" s="33">
        <f t="shared" si="7"/>
        <v>49207.55</v>
      </c>
      <c r="J22" s="33">
        <f t="shared" si="7"/>
        <v>147077.9</v>
      </c>
      <c r="K22" s="33">
        <f t="shared" si="7"/>
        <v>66553.36</v>
      </c>
      <c r="L22" s="33">
        <f t="shared" si="6"/>
        <v>1069092.1</v>
      </c>
      <c r="M22"/>
    </row>
    <row r="23" spans="1:13" ht="17.25" customHeight="1">
      <c r="A23" s="27" t="s">
        <v>24</v>
      </c>
      <c r="B23" s="33">
        <v>2471.31</v>
      </c>
      <c r="C23" s="33">
        <v>14545.75</v>
      </c>
      <c r="D23" s="33">
        <v>61016.46</v>
      </c>
      <c r="E23" s="33">
        <v>35527.44</v>
      </c>
      <c r="F23" s="33">
        <v>54041.58</v>
      </c>
      <c r="G23" s="33">
        <v>30978</v>
      </c>
      <c r="H23" s="33">
        <v>19030.92</v>
      </c>
      <c r="I23" s="33">
        <v>13336.01</v>
      </c>
      <c r="J23" s="33">
        <v>21242.13</v>
      </c>
      <c r="K23" s="33">
        <v>26539.99</v>
      </c>
      <c r="L23" s="33">
        <f t="shared" si="6"/>
        <v>278729.59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637.18</v>
      </c>
      <c r="C26" s="33">
        <v>430.23</v>
      </c>
      <c r="D26" s="33">
        <v>1402.33</v>
      </c>
      <c r="E26" s="33">
        <v>1127.31</v>
      </c>
      <c r="F26" s="33">
        <v>1159.99</v>
      </c>
      <c r="G26" s="33">
        <v>694.36</v>
      </c>
      <c r="H26" s="33">
        <v>416.62</v>
      </c>
      <c r="I26" s="33">
        <v>495.58</v>
      </c>
      <c r="J26" s="33">
        <v>604.5</v>
      </c>
      <c r="K26" s="33">
        <v>765.16</v>
      </c>
      <c r="L26" s="33">
        <f t="shared" si="6"/>
        <v>7733.259999999999</v>
      </c>
      <c r="M26" s="59"/>
    </row>
    <row r="27" spans="1:13" ht="17.25" customHeight="1">
      <c r="A27" s="27" t="s">
        <v>73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59"/>
    </row>
    <row r="28" spans="1:13" ht="17.25" customHeight="1">
      <c r="A28" s="27" t="s">
        <v>74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59"/>
    </row>
    <row r="29" spans="1:13" ht="17.25" customHeight="1">
      <c r="A29" s="27" t="s">
        <v>84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59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-533369.88</v>
      </c>
      <c r="C32" s="33">
        <f t="shared" si="8"/>
        <v>-29007.29</v>
      </c>
      <c r="D32" s="33">
        <f t="shared" si="8"/>
        <v>-34165.05000000001</v>
      </c>
      <c r="E32" s="33">
        <f t="shared" si="8"/>
        <v>346422.89999999985</v>
      </c>
      <c r="F32" s="33">
        <f t="shared" si="8"/>
        <v>-42226.919999999955</v>
      </c>
      <c r="G32" s="33">
        <f t="shared" si="8"/>
        <v>-30452.97</v>
      </c>
      <c r="H32" s="33">
        <f t="shared" si="8"/>
        <v>-20904.509999999995</v>
      </c>
      <c r="I32" s="33">
        <f t="shared" si="8"/>
        <v>143878.74</v>
      </c>
      <c r="J32" s="33">
        <f t="shared" si="8"/>
        <v>-11893.78</v>
      </c>
      <c r="K32" s="33">
        <f t="shared" si="8"/>
        <v>-51071.73999999999</v>
      </c>
      <c r="L32" s="33">
        <f aca="true" t="shared" si="9" ref="L32:L39">SUM(B32:K32)</f>
        <v>-262790.50000000023</v>
      </c>
      <c r="M32"/>
    </row>
    <row r="33" spans="1:13" ht="18.75" customHeight="1">
      <c r="A33" s="27" t="s">
        <v>28</v>
      </c>
      <c r="B33" s="33">
        <f>B34+B35+B36+B37</f>
        <v>-21076</v>
      </c>
      <c r="C33" s="33">
        <f aca="true" t="shared" si="10" ref="C33:K33">C34+C35+C36+C37</f>
        <v>-21925.2</v>
      </c>
      <c r="D33" s="33">
        <f t="shared" si="10"/>
        <v>-67988.8</v>
      </c>
      <c r="E33" s="33">
        <f t="shared" si="10"/>
        <v>-46886.4</v>
      </c>
      <c r="F33" s="33">
        <f t="shared" si="10"/>
        <v>-44154</v>
      </c>
      <c r="G33" s="33">
        <f t="shared" si="10"/>
        <v>-34364</v>
      </c>
      <c r="H33" s="33">
        <f t="shared" si="10"/>
        <v>-17001.6</v>
      </c>
      <c r="I33" s="33">
        <f t="shared" si="10"/>
        <v>-19307.2</v>
      </c>
      <c r="J33" s="33">
        <f t="shared" si="10"/>
        <v>-23764.4</v>
      </c>
      <c r="K33" s="33">
        <f t="shared" si="10"/>
        <v>-42460</v>
      </c>
      <c r="L33" s="33">
        <f t="shared" si="9"/>
        <v>-338927.60000000003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-21076</v>
      </c>
      <c r="C34" s="33">
        <f t="shared" si="11"/>
        <v>-21925.2</v>
      </c>
      <c r="D34" s="33">
        <f t="shared" si="11"/>
        <v>-67988.8</v>
      </c>
      <c r="E34" s="33">
        <f t="shared" si="11"/>
        <v>-46886.4</v>
      </c>
      <c r="F34" s="33">
        <f t="shared" si="11"/>
        <v>-44154</v>
      </c>
      <c r="G34" s="33">
        <f t="shared" si="11"/>
        <v>-34364</v>
      </c>
      <c r="H34" s="33">
        <f t="shared" si="11"/>
        <v>-17001.6</v>
      </c>
      <c r="I34" s="33">
        <f t="shared" si="11"/>
        <v>-19307.2</v>
      </c>
      <c r="J34" s="33">
        <f t="shared" si="11"/>
        <v>-23764.4</v>
      </c>
      <c r="K34" s="33">
        <f t="shared" si="11"/>
        <v>-42460</v>
      </c>
      <c r="L34" s="33">
        <f t="shared" si="9"/>
        <v>-338927.60000000003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-8997.27</v>
      </c>
      <c r="D38" s="38">
        <f t="shared" si="12"/>
        <v>-3713.82</v>
      </c>
      <c r="E38" s="38">
        <f t="shared" si="12"/>
        <v>375831.8799999999</v>
      </c>
      <c r="F38" s="38">
        <f t="shared" si="12"/>
        <v>-4692.949999999953</v>
      </c>
      <c r="G38" s="38">
        <f t="shared" si="12"/>
        <v>0</v>
      </c>
      <c r="H38" s="38">
        <f t="shared" si="12"/>
        <v>-8523.74</v>
      </c>
      <c r="I38" s="38">
        <f t="shared" si="12"/>
        <v>160368.76</v>
      </c>
      <c r="J38" s="38">
        <f t="shared" si="12"/>
        <v>-1069.14</v>
      </c>
      <c r="K38" s="38">
        <f t="shared" si="12"/>
        <v>-25471.01</v>
      </c>
      <c r="L38" s="33">
        <f t="shared" si="9"/>
        <v>376862.11999999994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-8997.27</v>
      </c>
      <c r="D42" s="17">
        <v>-3713.82</v>
      </c>
      <c r="E42" s="17">
        <v>0</v>
      </c>
      <c r="F42" s="17">
        <v>-4692.95</v>
      </c>
      <c r="G42" s="17">
        <v>0</v>
      </c>
      <c r="H42" s="17">
        <v>-1926.49</v>
      </c>
      <c r="I42" s="17">
        <v>-10631.24</v>
      </c>
      <c r="J42" s="17">
        <v>-1069.14</v>
      </c>
      <c r="K42" s="17">
        <v>-25471.01</v>
      </c>
      <c r="L42" s="30">
        <f aca="true" t="shared" si="13" ref="L42:L49">SUM(B42:K42)</f>
        <v>-56501.92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1560600</v>
      </c>
      <c r="F47" s="17">
        <v>1230000</v>
      </c>
      <c r="G47" s="17">
        <v>0</v>
      </c>
      <c r="H47" s="17">
        <v>0</v>
      </c>
      <c r="I47" s="17">
        <v>706500</v>
      </c>
      <c r="J47" s="17">
        <v>0</v>
      </c>
      <c r="K47" s="17">
        <v>0</v>
      </c>
      <c r="L47" s="17">
        <f>SUM(B47:K47)</f>
        <v>3497100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33">
        <v>-405423.29</v>
      </c>
      <c r="C51" s="33">
        <v>1915.18</v>
      </c>
      <c r="D51" s="33">
        <v>37537.57</v>
      </c>
      <c r="E51" s="33">
        <v>17477.42</v>
      </c>
      <c r="F51" s="33">
        <v>6620.03</v>
      </c>
      <c r="G51" s="33">
        <v>3911.03</v>
      </c>
      <c r="H51" s="33">
        <v>4620.83</v>
      </c>
      <c r="I51" s="33">
        <v>2817.18</v>
      </c>
      <c r="J51" s="33">
        <v>12939.76</v>
      </c>
      <c r="K51" s="33">
        <v>16859.27</v>
      </c>
      <c r="L51" s="33">
        <f aca="true" t="shared" si="14" ref="L51:L56">SUM(B51:K51)</f>
        <v>-300725.0199999999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6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6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9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173143.68000000028</v>
      </c>
      <c r="C56" s="41">
        <f t="shared" si="16"/>
        <v>447188.52999999997</v>
      </c>
      <c r="D56" s="41">
        <f t="shared" si="16"/>
        <v>1520456.46</v>
      </c>
      <c r="E56" s="41">
        <f t="shared" si="16"/>
        <v>1595619.2899999998</v>
      </c>
      <c r="F56" s="41">
        <f t="shared" si="16"/>
        <v>1242727.7000000002</v>
      </c>
      <c r="G56" s="41">
        <f t="shared" si="16"/>
        <v>738414.7599999999</v>
      </c>
      <c r="H56" s="41">
        <f t="shared" si="16"/>
        <v>441091.8199999999</v>
      </c>
      <c r="I56" s="41">
        <f t="shared" si="16"/>
        <v>692355.9900000001</v>
      </c>
      <c r="J56" s="41">
        <f t="shared" si="16"/>
        <v>658190.96</v>
      </c>
      <c r="K56" s="41">
        <f t="shared" si="16"/>
        <v>797961.87</v>
      </c>
      <c r="L56" s="42">
        <f t="shared" si="14"/>
        <v>8307151.0600000005</v>
      </c>
      <c r="M56" s="54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173143.68</v>
      </c>
      <c r="C62" s="41">
        <f aca="true" t="shared" si="18" ref="C62:J62">SUM(C63:C74)</f>
        <v>447188.54000000004</v>
      </c>
      <c r="D62" s="41">
        <f t="shared" si="18"/>
        <v>1520456.46</v>
      </c>
      <c r="E62" s="41">
        <f t="shared" si="18"/>
        <v>1595619.29</v>
      </c>
      <c r="F62" s="41">
        <f t="shared" si="18"/>
        <v>1242727.7</v>
      </c>
      <c r="G62" s="41">
        <f t="shared" si="18"/>
        <v>738414.76</v>
      </c>
      <c r="H62" s="41">
        <f t="shared" si="18"/>
        <v>441091.82</v>
      </c>
      <c r="I62" s="41">
        <f>SUM(I63:I79)</f>
        <v>692355.9900000001</v>
      </c>
      <c r="J62" s="41">
        <f t="shared" si="18"/>
        <v>658190.96</v>
      </c>
      <c r="K62" s="41">
        <f>SUM(K63:K76)</f>
        <v>797961.87</v>
      </c>
      <c r="L62" s="46">
        <f>SUM(B62:K62)</f>
        <v>8307151.07</v>
      </c>
      <c r="M62" s="40"/>
    </row>
    <row r="63" spans="1:13" ht="18.75" customHeight="1">
      <c r="A63" s="47" t="s">
        <v>45</v>
      </c>
      <c r="B63" s="48">
        <v>173143.68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173143.68</v>
      </c>
      <c r="M63"/>
    </row>
    <row r="64" spans="1:13" ht="18.75" customHeight="1">
      <c r="A64" s="47" t="s">
        <v>54</v>
      </c>
      <c r="B64" s="17">
        <v>0</v>
      </c>
      <c r="C64" s="48">
        <v>391603.58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391603.58</v>
      </c>
      <c r="M64"/>
    </row>
    <row r="65" spans="1:13" ht="18.75" customHeight="1">
      <c r="A65" s="47" t="s">
        <v>55</v>
      </c>
      <c r="B65" s="17">
        <v>0</v>
      </c>
      <c r="C65" s="48">
        <v>55584.96000000001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55584.96000000001</v>
      </c>
      <c r="M65" s="57"/>
    </row>
    <row r="66" spans="1:12" ht="18.75" customHeight="1">
      <c r="A66" s="47" t="s">
        <v>46</v>
      </c>
      <c r="B66" s="17">
        <v>0</v>
      </c>
      <c r="C66" s="17">
        <v>0</v>
      </c>
      <c r="D66" s="48">
        <v>1520456.46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1520456.46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1595619.29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1595619.29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1242727.7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1242727.7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738414.76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738414.76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441091.82</v>
      </c>
      <c r="I70" s="17">
        <v>0</v>
      </c>
      <c r="J70" s="17">
        <v>0</v>
      </c>
      <c r="K70" s="17">
        <v>0</v>
      </c>
      <c r="L70" s="46">
        <f t="shared" si="19"/>
        <v>441091.82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692355.9900000001</v>
      </c>
      <c r="J71" s="17">
        <v>0</v>
      </c>
      <c r="K71" s="17">
        <v>0</v>
      </c>
      <c r="L71" s="46">
        <f t="shared" si="19"/>
        <v>692355.9900000001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658190.96</v>
      </c>
      <c r="K72" s="17">
        <v>0</v>
      </c>
      <c r="L72" s="46">
        <f t="shared" si="19"/>
        <v>658190.96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459861.33</v>
      </c>
      <c r="L73" s="46">
        <f t="shared" si="19"/>
        <v>459861.33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338100.54</v>
      </c>
      <c r="L74" s="46">
        <f t="shared" si="19"/>
        <v>338100.54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2">
        <v>0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1">
        <f>SUM(B76:K76)</f>
        <v>0</v>
      </c>
    </row>
    <row r="77" spans="1:11" ht="18" customHeight="1">
      <c r="A77" s="58" t="s">
        <v>79</v>
      </c>
      <c r="H77"/>
      <c r="I77"/>
      <c r="J77"/>
      <c r="K77"/>
    </row>
    <row r="78" spans="1:11" ht="18" customHeight="1">
      <c r="A78" s="58" t="s">
        <v>86</v>
      </c>
      <c r="I78"/>
      <c r="J78"/>
      <c r="K78"/>
    </row>
    <row r="79" spans="1:11" ht="18" customHeight="1">
      <c r="A79" s="58" t="s">
        <v>88</v>
      </c>
      <c r="B79" s="53" t="s">
        <v>87</v>
      </c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2024-01-25T20:33:10Z</dcterms:modified>
  <cp:category/>
  <cp:version/>
  <cp:contentType/>
  <cp:contentStatus/>
</cp:coreProperties>
</file>