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<sst xmlns="http://schemas.openxmlformats.org/spreadsheetml/2006/main" count="87" uniqueCount="86">
  <si>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</si>
  <si>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</si>
  <si>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</si>
  <si>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</si>
  <si>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</si>
  <si>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</si>
  <si>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</si>
  <si>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</si>
  <si>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</si>
  <si>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</si>
  <si>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</si>
  <si>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</si>
  <si>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</si>
  <si>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</si>
  <si>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</si>
  <si>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</si>
  <si>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</si>
  <si>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</si>
  <si>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</si>
  <si>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</si>
  <si>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</si>
  <si>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</si>
  <si>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</si>
  <si>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</si>
  <si>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</si>
  <si>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</si>
  <si>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</si>
  <si>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</si>
  <si>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</si>
  <si>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</si>
  <si>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</si>
  <si>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</si>
  <si>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</si>
  <si>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</si>
  <si>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</si>
  <si>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</si>
  <si>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</si>
  <si>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</si>
  <si>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</si>
  <si>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</si>
  <si>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</si>
  <si>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</si>
  <si>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</si>
  <si>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</si>
  <si>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</si>
  <si>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</si>
  <si>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</si>
  <si>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</si>
  <si>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</si>
  <si>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</si>
  <si>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</si>
  <si>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</si>
  <si>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</si>
  <si>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</si>
  <si>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</si>
  <si>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</si>
  <si>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</si>
  <si>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</si>
  <si>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</si>
  <si>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</si>
  <si>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</si>
  <si>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</si>
  <si>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</si>
  <si>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</si>
  <si>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</si>
  <si>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</si>
  <si>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</si>
  <si>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</si>
  <si>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</si>
  <si>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</si>
  <si>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</si>
  <si>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</si>
  <si>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</si>
  <si>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</si>
  <si>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</si>
  <si>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</si>
  <si>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</si>
  <si>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</si>
  <si>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</si>
  <si>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</si>
  <si>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</si>
  <si>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</si>
  <si>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</si>
  <si>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</si>
  <si>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18/01/24 - VENCIMENTO 26/01/24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</si>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</sst>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75740</v>
      </c>
      <c r="C7" s="10">
        <f aca="true" t="shared" si="0" ref="C7:K7">C8+C11</f>
        <v>98086</v>
      </c>
      <c r="D7" s="10">
        <f t="shared" si="0"/>
        <v>286396</v>
      </c>
      <c r="E7" s="10">
        <f t="shared" si="0"/>
        <v>218949</v>
      </c>
      <c r="F7" s="10">
        <f t="shared" si="0"/>
        <v>232115</v>
      </c>
      <c r="G7" s="10">
        <f t="shared" si="0"/>
        <v>136860</v>
      </c>
      <c r="H7" s="10">
        <f t="shared" si="0"/>
        <v>80821</v>
      </c>
      <c r="I7" s="10">
        <f t="shared" si="0"/>
        <v>111475</v>
      </c>
      <c r="J7" s="10">
        <f t="shared" si="0"/>
        <v>108523</v>
      </c>
      <c r="K7" s="10">
        <f t="shared" si="0"/>
        <v>196839</v>
      </c>
      <c r="L7" s="10">
        <f aca="true" t="shared" si="1" ref="L7:L13">SUM(B7:K7)</f>
        <v>1545804</v>
      </c>
      <c r="M7" s="11"/>
    </row>
    <row r="8" spans="1:13" ht="17.25" customHeight="1">
      <c r="A8" s="12" t="s">
        <v>81</v>
      </c>
      <c r="B8" s="13">
        <f>B9+B10</f>
        <v>4604</v>
      </c>
      <c r="C8" s="13">
        <f aca="true" t="shared" si="2" ref="C8:K8">C9+C10</f>
        <v>4934</v>
      </c>
      <c r="D8" s="13">
        <f t="shared" si="2"/>
        <v>14834</v>
      </c>
      <c r="E8" s="13">
        <f t="shared" si="2"/>
        <v>10155</v>
      </c>
      <c r="F8" s="13">
        <f t="shared" si="2"/>
        <v>9694</v>
      </c>
      <c r="G8" s="13">
        <f t="shared" si="2"/>
        <v>8071</v>
      </c>
      <c r="H8" s="13">
        <f t="shared" si="2"/>
        <v>4026</v>
      </c>
      <c r="I8" s="13">
        <f t="shared" si="2"/>
        <v>4309</v>
      </c>
      <c r="J8" s="13">
        <f t="shared" si="2"/>
        <v>5571</v>
      </c>
      <c r="K8" s="13">
        <f t="shared" si="2"/>
        <v>9612</v>
      </c>
      <c r="L8" s="13">
        <f t="shared" si="1"/>
        <v>75810</v>
      </c>
      <c r="M8"/>
    </row>
    <row r="9" spans="1:13" ht="17.25" customHeight="1">
      <c r="A9" s="14" t="s">
        <v>18</v>
      </c>
      <c r="B9" s="15">
        <v>4599</v>
      </c>
      <c r="C9" s="15">
        <v>4934</v>
      </c>
      <c r="D9" s="15">
        <v>14834</v>
      </c>
      <c r="E9" s="15">
        <v>10155</v>
      </c>
      <c r="F9" s="15">
        <v>9694</v>
      </c>
      <c r="G9" s="15">
        <v>8071</v>
      </c>
      <c r="H9" s="15">
        <v>3941</v>
      </c>
      <c r="I9" s="15">
        <v>4309</v>
      </c>
      <c r="J9" s="15">
        <v>5571</v>
      </c>
      <c r="K9" s="15">
        <v>9612</v>
      </c>
      <c r="L9" s="13">
        <f t="shared" si="1"/>
        <v>75720</v>
      </c>
      <c r="M9"/>
    </row>
    <row r="10" spans="1:13" ht="17.25" customHeight="1">
      <c r="A10" s="14" t="s">
        <v>19</v>
      </c>
      <c r="B10" s="15">
        <v>5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85</v>
      </c>
      <c r="I10" s="15">
        <v>0</v>
      </c>
      <c r="J10" s="15">
        <v>0</v>
      </c>
      <c r="K10" s="15">
        <v>0</v>
      </c>
      <c r="L10" s="13">
        <f t="shared" si="1"/>
        <v>90</v>
      </c>
      <c r="M10"/>
    </row>
    <row r="11" spans="1:13" ht="17.25" customHeight="1">
      <c r="A11" s="12" t="s">
        <v>70</v>
      </c>
      <c r="B11" s="15">
        <v>71136</v>
      </c>
      <c r="C11" s="15">
        <v>93152</v>
      </c>
      <c r="D11" s="15">
        <v>271562</v>
      </c>
      <c r="E11" s="15">
        <v>208794</v>
      </c>
      <c r="F11" s="15">
        <v>222421</v>
      </c>
      <c r="G11" s="15">
        <v>128789</v>
      </c>
      <c r="H11" s="15">
        <v>76795</v>
      </c>
      <c r="I11" s="15">
        <v>107166</v>
      </c>
      <c r="J11" s="15">
        <v>102952</v>
      </c>
      <c r="K11" s="15">
        <v>187227</v>
      </c>
      <c r="L11" s="13">
        <f t="shared" si="1"/>
        <v>1469994</v>
      </c>
      <c r="M11" s="60"/>
    </row>
    <row r="12" spans="1:13" ht="17.25" customHeight="1">
      <c r="A12" s="14" t="s">
        <v>83</v>
      </c>
      <c r="B12" s="15">
        <v>8111</v>
      </c>
      <c r="C12" s="15">
        <v>7020</v>
      </c>
      <c r="D12" s="15">
        <v>24211</v>
      </c>
      <c r="E12" s="15">
        <v>20594</v>
      </c>
      <c r="F12" s="15">
        <v>18810</v>
      </c>
      <c r="G12" s="15">
        <v>11998</v>
      </c>
      <c r="H12" s="15">
        <v>6855</v>
      </c>
      <c r="I12" s="15">
        <v>5901</v>
      </c>
      <c r="J12" s="15">
        <v>7525</v>
      </c>
      <c r="K12" s="15">
        <v>12294</v>
      </c>
      <c r="L12" s="13">
        <f t="shared" si="1"/>
        <v>123319</v>
      </c>
      <c r="M12" s="60"/>
    </row>
    <row r="13" spans="1:13" ht="17.25" customHeight="1">
      <c r="A13" s="14" t="s">
        <v>71</v>
      </c>
      <c r="B13" s="15">
        <f>+B11-B12</f>
        <v>63025</v>
      </c>
      <c r="C13" s="15">
        <f aca="true" t="shared" si="3" ref="C13:K13">+C11-C12</f>
        <v>86132</v>
      </c>
      <c r="D13" s="15">
        <f t="shared" si="3"/>
        <v>247351</v>
      </c>
      <c r="E13" s="15">
        <f t="shared" si="3"/>
        <v>188200</v>
      </c>
      <c r="F13" s="15">
        <f t="shared" si="3"/>
        <v>203611</v>
      </c>
      <c r="G13" s="15">
        <f t="shared" si="3"/>
        <v>116791</v>
      </c>
      <c r="H13" s="15">
        <f t="shared" si="3"/>
        <v>69940</v>
      </c>
      <c r="I13" s="15">
        <f t="shared" si="3"/>
        <v>101265</v>
      </c>
      <c r="J13" s="15">
        <f t="shared" si="3"/>
        <v>95427</v>
      </c>
      <c r="K13" s="15">
        <f t="shared" si="3"/>
        <v>174933</v>
      </c>
      <c r="L13" s="13">
        <f t="shared" si="1"/>
        <v>1346675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1.207578404716029</v>
      </c>
      <c r="C18" s="22">
        <v>1.139658781299923</v>
      </c>
      <c r="D18" s="22">
        <v>1.058263633364973</v>
      </c>
      <c r="E18" s="22">
        <v>1.121223895572453</v>
      </c>
      <c r="F18" s="22">
        <v>1.199680934757484</v>
      </c>
      <c r="G18" s="22">
        <v>1.119657092919526</v>
      </c>
      <c r="H18" s="22">
        <v>1.027768194515817</v>
      </c>
      <c r="I18" s="22">
        <v>1.083408201287508</v>
      </c>
      <c r="J18" s="22">
        <v>1.254718587780495</v>
      </c>
      <c r="K18" s="22">
        <v>1.064190967790392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706658.3200000003</v>
      </c>
      <c r="C20" s="25">
        <f aca="true" t="shared" si="4" ref="C20:K20">SUM(C21:C30)</f>
        <v>477626.42</v>
      </c>
      <c r="D20" s="25">
        <f t="shared" si="4"/>
        <v>1555493.6300000001</v>
      </c>
      <c r="E20" s="25">
        <f t="shared" si="4"/>
        <v>1262349.9499999997</v>
      </c>
      <c r="F20" s="25">
        <f t="shared" si="4"/>
        <v>1283652.53</v>
      </c>
      <c r="G20" s="25">
        <f t="shared" si="4"/>
        <v>772781.8999999999</v>
      </c>
      <c r="H20" s="25">
        <f t="shared" si="4"/>
        <v>463745.39999999997</v>
      </c>
      <c r="I20" s="25">
        <f t="shared" si="4"/>
        <v>549191.01</v>
      </c>
      <c r="J20" s="25">
        <f t="shared" si="4"/>
        <v>672752.4199999999</v>
      </c>
      <c r="K20" s="25">
        <f t="shared" si="4"/>
        <v>844388.17</v>
      </c>
      <c r="L20" s="25">
        <f>SUM(B20:K20)</f>
        <v>8588639.75</v>
      </c>
      <c r="M20"/>
    </row>
    <row r="21" spans="1:13" ht="17.25" customHeight="1">
      <c r="A21" s="26" t="s">
        <v>22</v>
      </c>
      <c r="B21" s="56">
        <f>ROUND((B15+B16)*B7,2)</f>
        <v>554939.41</v>
      </c>
      <c r="C21" s="56">
        <f aca="true" t="shared" si="5" ref="C21:K21">ROUND((C15+C16)*C7,2)</f>
        <v>404634.18</v>
      </c>
      <c r="D21" s="56">
        <f t="shared" si="5"/>
        <v>1406175.72</v>
      </c>
      <c r="E21" s="56">
        <f t="shared" si="5"/>
        <v>1088920.96</v>
      </c>
      <c r="F21" s="56">
        <f t="shared" si="5"/>
        <v>1020006.16</v>
      </c>
      <c r="G21" s="56">
        <f t="shared" si="5"/>
        <v>661293.83</v>
      </c>
      <c r="H21" s="56">
        <f t="shared" si="5"/>
        <v>430169.77</v>
      </c>
      <c r="I21" s="56">
        <f t="shared" si="5"/>
        <v>491928.03</v>
      </c>
      <c r="J21" s="56">
        <f t="shared" si="5"/>
        <v>515766.41</v>
      </c>
      <c r="K21" s="56">
        <f t="shared" si="5"/>
        <v>763932.16</v>
      </c>
      <c r="L21" s="33">
        <f aca="true" t="shared" si="6" ref="L21:L29">SUM(B21:K21)</f>
        <v>7337766.63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115193.44</v>
      </c>
      <c r="C22" s="33">
        <f t="shared" si="7"/>
        <v>56510.72</v>
      </c>
      <c r="D22" s="33">
        <f t="shared" si="7"/>
        <v>81928.91</v>
      </c>
      <c r="E22" s="33">
        <f t="shared" si="7"/>
        <v>132003.24</v>
      </c>
      <c r="F22" s="33">
        <f t="shared" si="7"/>
        <v>203675.78</v>
      </c>
      <c r="G22" s="33">
        <f t="shared" si="7"/>
        <v>79128.5</v>
      </c>
      <c r="H22" s="33">
        <f t="shared" si="7"/>
        <v>11945.04</v>
      </c>
      <c r="I22" s="33">
        <f t="shared" si="7"/>
        <v>41030.83</v>
      </c>
      <c r="J22" s="33">
        <f t="shared" si="7"/>
        <v>131375.29</v>
      </c>
      <c r="K22" s="33">
        <f t="shared" si="7"/>
        <v>49037.54</v>
      </c>
      <c r="L22" s="33">
        <f t="shared" si="6"/>
        <v>901829.29</v>
      </c>
      <c r="M22"/>
    </row>
    <row r="23" spans="1:13" ht="17.25" customHeight="1">
      <c r="A23" s="27" t="s">
        <v>24</v>
      </c>
      <c r="B23" s="33">
        <v>2501.17</v>
      </c>
      <c r="C23" s="33">
        <v>13924.13</v>
      </c>
      <c r="D23" s="33">
        <v>61265.11</v>
      </c>
      <c r="E23" s="33">
        <v>35843.92</v>
      </c>
      <c r="F23" s="33">
        <v>54290.23</v>
      </c>
      <c r="G23" s="33">
        <v>31123.27</v>
      </c>
      <c r="H23" s="33">
        <v>19099.38</v>
      </c>
      <c r="I23" s="33">
        <v>13550.73</v>
      </c>
      <c r="J23" s="33">
        <v>20965.25</v>
      </c>
      <c r="K23" s="33">
        <v>26445.52</v>
      </c>
      <c r="L23" s="33">
        <f t="shared" si="6"/>
        <v>279008.71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637.18</v>
      </c>
      <c r="C26" s="33">
        <v>430.23</v>
      </c>
      <c r="D26" s="33">
        <v>1402.33</v>
      </c>
      <c r="E26" s="33">
        <v>1138.2</v>
      </c>
      <c r="F26" s="33">
        <v>1157.27</v>
      </c>
      <c r="G26" s="33">
        <v>697.08</v>
      </c>
      <c r="H26" s="33">
        <v>419.34</v>
      </c>
      <c r="I26" s="33">
        <v>495.58</v>
      </c>
      <c r="J26" s="33">
        <v>607.22</v>
      </c>
      <c r="K26" s="33">
        <v>759.71</v>
      </c>
      <c r="L26" s="33">
        <f t="shared" si="6"/>
        <v>7744.139999999999</v>
      </c>
      <c r="M26" s="60"/>
    </row>
    <row r="27" spans="1:13" ht="17.25" customHeight="1">
      <c r="A27" s="27" t="s">
        <v>74</v>
      </c>
      <c r="B27" s="33">
        <v>326.56</v>
      </c>
      <c r="C27" s="33">
        <v>248.39</v>
      </c>
      <c r="D27" s="33">
        <v>805.7</v>
      </c>
      <c r="E27" s="33">
        <v>616.15</v>
      </c>
      <c r="F27" s="33">
        <v>672.08</v>
      </c>
      <c r="G27" s="33">
        <v>375.82</v>
      </c>
      <c r="H27" s="33">
        <v>233.1</v>
      </c>
      <c r="I27" s="33">
        <v>283.54</v>
      </c>
      <c r="J27" s="33">
        <v>341.74</v>
      </c>
      <c r="K27" s="33">
        <v>460.78</v>
      </c>
      <c r="L27" s="33">
        <f t="shared" si="6"/>
        <v>4363.86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-127106.19</v>
      </c>
      <c r="C32" s="33">
        <f t="shared" si="8"/>
        <v>-21709.6</v>
      </c>
      <c r="D32" s="33">
        <f t="shared" si="8"/>
        <v>-65269.6</v>
      </c>
      <c r="E32" s="33">
        <f t="shared" si="8"/>
        <v>-50450.12000000011</v>
      </c>
      <c r="F32" s="33">
        <f t="shared" si="8"/>
        <v>-42653.6</v>
      </c>
      <c r="G32" s="33">
        <f t="shared" si="8"/>
        <v>-35512.4</v>
      </c>
      <c r="H32" s="33">
        <f t="shared" si="8"/>
        <v>-23937.65</v>
      </c>
      <c r="I32" s="33">
        <f t="shared" si="8"/>
        <v>-22607.36</v>
      </c>
      <c r="J32" s="33">
        <f t="shared" si="8"/>
        <v>-24512.4</v>
      </c>
      <c r="K32" s="33">
        <f t="shared" si="8"/>
        <v>-67624.45000000001</v>
      </c>
      <c r="L32" s="33">
        <f aca="true" t="shared" si="9" ref="L32:L39">SUM(B32:K32)</f>
        <v>-481383.37000000017</v>
      </c>
      <c r="M32"/>
    </row>
    <row r="33" spans="1:13" ht="18.75" customHeight="1">
      <c r="A33" s="27" t="s">
        <v>28</v>
      </c>
      <c r="B33" s="33">
        <f>B34+B35+B36+B37</f>
        <v>-20235.6</v>
      </c>
      <c r="C33" s="33">
        <f aca="true" t="shared" si="10" ref="C33:K33">C34+C35+C36+C37</f>
        <v>-21709.6</v>
      </c>
      <c r="D33" s="33">
        <f t="shared" si="10"/>
        <v>-65269.6</v>
      </c>
      <c r="E33" s="33">
        <f t="shared" si="10"/>
        <v>-44682</v>
      </c>
      <c r="F33" s="33">
        <f t="shared" si="10"/>
        <v>-42653.6</v>
      </c>
      <c r="G33" s="33">
        <f t="shared" si="10"/>
        <v>-35512.4</v>
      </c>
      <c r="H33" s="33">
        <f t="shared" si="10"/>
        <v>-17340.4</v>
      </c>
      <c r="I33" s="33">
        <f t="shared" si="10"/>
        <v>-22607.36</v>
      </c>
      <c r="J33" s="33">
        <f t="shared" si="10"/>
        <v>-24512.4</v>
      </c>
      <c r="K33" s="33">
        <f t="shared" si="10"/>
        <v>-42292.8</v>
      </c>
      <c r="L33" s="33">
        <f t="shared" si="9"/>
        <v>-336815.76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-20235.6</v>
      </c>
      <c r="C34" s="33">
        <f t="shared" si="11"/>
        <v>-21709.6</v>
      </c>
      <c r="D34" s="33">
        <f t="shared" si="11"/>
        <v>-65269.6</v>
      </c>
      <c r="E34" s="33">
        <f t="shared" si="11"/>
        <v>-44682</v>
      </c>
      <c r="F34" s="33">
        <f t="shared" si="11"/>
        <v>-42653.6</v>
      </c>
      <c r="G34" s="33">
        <f t="shared" si="11"/>
        <v>-35512.4</v>
      </c>
      <c r="H34" s="33">
        <f t="shared" si="11"/>
        <v>-17340.4</v>
      </c>
      <c r="I34" s="33">
        <f t="shared" si="11"/>
        <v>-18959.6</v>
      </c>
      <c r="J34" s="33">
        <f t="shared" si="11"/>
        <v>-24512.4</v>
      </c>
      <c r="K34" s="33">
        <f t="shared" si="11"/>
        <v>-42292.8</v>
      </c>
      <c r="L34" s="33">
        <f t="shared" si="9"/>
        <v>-333168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-3647.76</v>
      </c>
      <c r="J37" s="17">
        <v>0</v>
      </c>
      <c r="K37" s="17">
        <v>0</v>
      </c>
      <c r="L37" s="33">
        <f t="shared" si="9"/>
        <v>-3647.76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-5768.120000000112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-25331.65</v>
      </c>
      <c r="L38" s="33">
        <f t="shared" si="9"/>
        <v>-144567.6100000001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-25331.65</v>
      </c>
      <c r="L42" s="30">
        <f aca="true" t="shared" si="13" ref="L42:L49">SUM(B42:K42)</f>
        <v>-25331.65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579552.1300000004</v>
      </c>
      <c r="C56" s="41">
        <f t="shared" si="16"/>
        <v>455916.82</v>
      </c>
      <c r="D56" s="41">
        <f t="shared" si="16"/>
        <v>1490224.03</v>
      </c>
      <c r="E56" s="41">
        <f t="shared" si="16"/>
        <v>1211899.8299999996</v>
      </c>
      <c r="F56" s="41">
        <f t="shared" si="16"/>
        <v>1240998.93</v>
      </c>
      <c r="G56" s="41">
        <f t="shared" si="16"/>
        <v>737269.4999999999</v>
      </c>
      <c r="H56" s="41">
        <f t="shared" si="16"/>
        <v>439807.74999999994</v>
      </c>
      <c r="I56" s="41">
        <f t="shared" si="16"/>
        <v>526583.65</v>
      </c>
      <c r="J56" s="41">
        <f t="shared" si="16"/>
        <v>648240.0199999999</v>
      </c>
      <c r="K56" s="41">
        <f t="shared" si="16"/>
        <v>776763.72</v>
      </c>
      <c r="L56" s="42">
        <f t="shared" si="14"/>
        <v>8107256.38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579552.13</v>
      </c>
      <c r="C62" s="41">
        <f aca="true" t="shared" si="18" ref="C62:J62">SUM(C63:C74)</f>
        <v>455916.82</v>
      </c>
      <c r="D62" s="41">
        <f t="shared" si="18"/>
        <v>1490224.03</v>
      </c>
      <c r="E62" s="41">
        <f t="shared" si="18"/>
        <v>1211899.83</v>
      </c>
      <c r="F62" s="41">
        <f t="shared" si="18"/>
        <v>1240998.93</v>
      </c>
      <c r="G62" s="41">
        <f t="shared" si="18"/>
        <v>737269.5</v>
      </c>
      <c r="H62" s="41">
        <f t="shared" si="18"/>
        <v>439807.75</v>
      </c>
      <c r="I62" s="41">
        <f>SUM(I63:I79)</f>
        <v>526583.65</v>
      </c>
      <c r="J62" s="41">
        <f t="shared" si="18"/>
        <v>648240.02</v>
      </c>
      <c r="K62" s="41">
        <f>SUM(K63:K76)</f>
        <v>776763.72</v>
      </c>
      <c r="L62" s="46">
        <f>SUM(B62:K62)</f>
        <v>8107256.38</v>
      </c>
      <c r="M62" s="40"/>
    </row>
    <row r="63" spans="1:13" ht="18.75" customHeight="1">
      <c r="A63" s="47" t="s">
        <v>46</v>
      </c>
      <c r="B63" s="48">
        <v>579552.13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579552.13</v>
      </c>
      <c r="M63"/>
    </row>
    <row r="64" spans="1:13" ht="18.75" customHeight="1">
      <c r="A64" s="47" t="s">
        <v>55</v>
      </c>
      <c r="B64" s="17">
        <v>0</v>
      </c>
      <c r="C64" s="48">
        <v>399246.36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399246.36</v>
      </c>
      <c r="M64"/>
    </row>
    <row r="65" spans="1:13" ht="18.75" customHeight="1">
      <c r="A65" s="47" t="s">
        <v>56</v>
      </c>
      <c r="B65" s="17">
        <v>0</v>
      </c>
      <c r="C65" s="48">
        <v>56670.46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56670.46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1490224.03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1490224.03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1211899.83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1211899.83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1240998.93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1240998.93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737269.5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737269.5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439807.75</v>
      </c>
      <c r="I70" s="17">
        <v>0</v>
      </c>
      <c r="J70" s="17">
        <v>0</v>
      </c>
      <c r="K70" s="17">
        <v>0</v>
      </c>
      <c r="L70" s="46">
        <f t="shared" si="19"/>
        <v>439807.75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526583.65</v>
      </c>
      <c r="J71" s="17">
        <v>0</v>
      </c>
      <c r="K71" s="17">
        <v>0</v>
      </c>
      <c r="L71" s="46">
        <f t="shared" si="19"/>
        <v>526583.65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648240.02</v>
      </c>
      <c r="K72" s="17">
        <v>0</v>
      </c>
      <c r="L72" s="46">
        <f t="shared" si="19"/>
        <v>648240.02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443609.76</v>
      </c>
      <c r="L73" s="46">
        <f t="shared" si="19"/>
        <v>443609.76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333153.96</v>
      </c>
      <c r="L74" s="46">
        <f t="shared" si="19"/>
        <v>333153.96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2024-01-25T20:28:16Z</dcterms:modified>
  <cp:category/>
  <cp:version/>
  <cp:contentType/>
  <cp:contentStatus/>
</cp:coreProperties>
</file>