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<sst xmlns="http://schemas.openxmlformats.org/spreadsheetml/2006/main" count="87" uniqueCount="86">
  <si>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</si>
  <si>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</si>
  <si>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</si>
  <si>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</si>
  <si>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</si>
  <si>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</si>
  <si>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</si>
  <si>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</si>
  <si>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</si>
  <si>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</si>
  <si>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</si>
  <si>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</si>
  <si>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</si>
  <si>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</si>
  <si>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</si>
  <si>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</si>
  <si>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</si>
  <si>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</si>
  <si>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</si>
  <si>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</si>
  <si>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</si>
  <si>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</si>
  <si>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</si>
  <si>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</si>
  <si>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</si>
  <si>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</si>
  <si>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</si>
  <si>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</si>
  <si>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</si>
  <si>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</si>
  <si>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</si>
  <si>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</si>
  <si>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</si>
  <si>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</si>
  <si>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</si>
  <si>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</si>
  <si>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</si>
  <si>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</si>
  <si>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</si>
  <si>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</si>
  <si>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</si>
  <si>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</si>
  <si>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</si>
  <si>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</si>
  <si>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</si>
  <si>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</si>
  <si>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</si>
  <si>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</si>
  <si>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</si>
  <si>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</si>
  <si>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</si>
  <si>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</si>
  <si>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</si>
  <si>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</si>
  <si>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</si>
  <si>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</si>
  <si>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</si>
  <si>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</si>
  <si>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</si>
  <si>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</si>
  <si>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</si>
  <si>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</si>
  <si>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</si>
  <si>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</si>
  <si>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</si>
  <si>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</si>
  <si>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</si>
  <si>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</si>
  <si>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</si>
  <si>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</si>
  <si>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</si>
  <si>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</si>
  <si>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</si>
  <si>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</si>
  <si>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</si>
  <si>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</si>
  <si>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</si>
  <si>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</si>
  <si>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</si>
  <si>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</si>
  <si>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</si>
  <si>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</si>
  <si>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</si>
  <si>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</si>
  <si>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16/01/24 - VENCIMENTO 23/01/24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</si>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</sst>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76477</v>
      </c>
      <c r="C7" s="10">
        <f aca="true" t="shared" si="0" ref="C7:K7">C8+C11</f>
        <v>97794</v>
      </c>
      <c r="D7" s="10">
        <f t="shared" si="0"/>
        <v>286826</v>
      </c>
      <c r="E7" s="10">
        <f t="shared" si="0"/>
        <v>221596</v>
      </c>
      <c r="F7" s="10">
        <f t="shared" si="0"/>
        <v>234997</v>
      </c>
      <c r="G7" s="10">
        <f t="shared" si="0"/>
        <v>137872</v>
      </c>
      <c r="H7" s="10">
        <f t="shared" si="0"/>
        <v>79382</v>
      </c>
      <c r="I7" s="10">
        <f t="shared" si="0"/>
        <v>108940</v>
      </c>
      <c r="J7" s="10">
        <f t="shared" si="0"/>
        <v>109118</v>
      </c>
      <c r="K7" s="10">
        <f t="shared" si="0"/>
        <v>194987</v>
      </c>
      <c r="L7" s="10">
        <f aca="true" t="shared" si="1" ref="L7:L13">SUM(B7:K7)</f>
        <v>1547989</v>
      </c>
      <c r="M7" s="11"/>
    </row>
    <row r="8" spans="1:13" ht="17.25" customHeight="1">
      <c r="A8" s="12" t="s">
        <v>81</v>
      </c>
      <c r="B8" s="13">
        <f>B9+B10</f>
        <v>4804</v>
      </c>
      <c r="C8" s="13">
        <f aca="true" t="shared" si="2" ref="C8:K8">C9+C10</f>
        <v>4959</v>
      </c>
      <c r="D8" s="13">
        <f t="shared" si="2"/>
        <v>15355</v>
      </c>
      <c r="E8" s="13">
        <f t="shared" si="2"/>
        <v>10449</v>
      </c>
      <c r="F8" s="13">
        <f t="shared" si="2"/>
        <v>9611</v>
      </c>
      <c r="G8" s="13">
        <f t="shared" si="2"/>
        <v>8026</v>
      </c>
      <c r="H8" s="13">
        <f t="shared" si="2"/>
        <v>3932</v>
      </c>
      <c r="I8" s="13">
        <f t="shared" si="2"/>
        <v>4378</v>
      </c>
      <c r="J8" s="13">
        <f t="shared" si="2"/>
        <v>5735</v>
      </c>
      <c r="K8" s="13">
        <f t="shared" si="2"/>
        <v>9467</v>
      </c>
      <c r="L8" s="13">
        <f t="shared" si="1"/>
        <v>76716</v>
      </c>
      <c r="M8"/>
    </row>
    <row r="9" spans="1:13" ht="17.25" customHeight="1">
      <c r="A9" s="14" t="s">
        <v>18</v>
      </c>
      <c r="B9" s="15">
        <v>4802</v>
      </c>
      <c r="C9" s="15">
        <v>4959</v>
      </c>
      <c r="D9" s="15">
        <v>15355</v>
      </c>
      <c r="E9" s="15">
        <v>10449</v>
      </c>
      <c r="F9" s="15">
        <v>9611</v>
      </c>
      <c r="G9" s="15">
        <v>8026</v>
      </c>
      <c r="H9" s="15">
        <v>3865</v>
      </c>
      <c r="I9" s="15">
        <v>4378</v>
      </c>
      <c r="J9" s="15">
        <v>5735</v>
      </c>
      <c r="K9" s="15">
        <v>9467</v>
      </c>
      <c r="L9" s="13">
        <f t="shared" si="1"/>
        <v>76647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67</v>
      </c>
      <c r="I10" s="15">
        <v>0</v>
      </c>
      <c r="J10" s="15">
        <v>0</v>
      </c>
      <c r="K10" s="15">
        <v>0</v>
      </c>
      <c r="L10" s="13">
        <f t="shared" si="1"/>
        <v>69</v>
      </c>
      <c r="M10"/>
    </row>
    <row r="11" spans="1:13" ht="17.25" customHeight="1">
      <c r="A11" s="12" t="s">
        <v>70</v>
      </c>
      <c r="B11" s="15">
        <v>71673</v>
      </c>
      <c r="C11" s="15">
        <v>92835</v>
      </c>
      <c r="D11" s="15">
        <v>271471</v>
      </c>
      <c r="E11" s="15">
        <v>211147</v>
      </c>
      <c r="F11" s="15">
        <v>225386</v>
      </c>
      <c r="G11" s="15">
        <v>129846</v>
      </c>
      <c r="H11" s="15">
        <v>75450</v>
      </c>
      <c r="I11" s="15">
        <v>104562</v>
      </c>
      <c r="J11" s="15">
        <v>103383</v>
      </c>
      <c r="K11" s="15">
        <v>185520</v>
      </c>
      <c r="L11" s="13">
        <f t="shared" si="1"/>
        <v>1471273</v>
      </c>
      <c r="M11" s="60"/>
    </row>
    <row r="12" spans="1:13" ht="17.25" customHeight="1">
      <c r="A12" s="14" t="s">
        <v>83</v>
      </c>
      <c r="B12" s="15">
        <v>8736</v>
      </c>
      <c r="C12" s="15">
        <v>7127</v>
      </c>
      <c r="D12" s="15">
        <v>24693</v>
      </c>
      <c r="E12" s="15">
        <v>21414</v>
      </c>
      <c r="F12" s="15">
        <v>19456</v>
      </c>
      <c r="G12" s="15">
        <v>12906</v>
      </c>
      <c r="H12" s="15">
        <v>7140</v>
      </c>
      <c r="I12" s="15">
        <v>6074</v>
      </c>
      <c r="J12" s="15">
        <v>7983</v>
      </c>
      <c r="K12" s="15">
        <v>12787</v>
      </c>
      <c r="L12" s="13">
        <f t="shared" si="1"/>
        <v>128316</v>
      </c>
      <c r="M12" s="60"/>
    </row>
    <row r="13" spans="1:13" ht="17.25" customHeight="1">
      <c r="A13" s="14" t="s">
        <v>71</v>
      </c>
      <c r="B13" s="15">
        <f>+B11-B12</f>
        <v>62937</v>
      </c>
      <c r="C13" s="15">
        <f aca="true" t="shared" si="3" ref="C13:K13">+C11-C12</f>
        <v>85708</v>
      </c>
      <c r="D13" s="15">
        <f t="shared" si="3"/>
        <v>246778</v>
      </c>
      <c r="E13" s="15">
        <f t="shared" si="3"/>
        <v>189733</v>
      </c>
      <c r="F13" s="15">
        <f t="shared" si="3"/>
        <v>205930</v>
      </c>
      <c r="G13" s="15">
        <f t="shared" si="3"/>
        <v>116940</v>
      </c>
      <c r="H13" s="15">
        <f t="shared" si="3"/>
        <v>68310</v>
      </c>
      <c r="I13" s="15">
        <f t="shared" si="3"/>
        <v>98488</v>
      </c>
      <c r="J13" s="15">
        <f t="shared" si="3"/>
        <v>95400</v>
      </c>
      <c r="K13" s="15">
        <f t="shared" si="3"/>
        <v>172733</v>
      </c>
      <c r="L13" s="13">
        <f t="shared" si="1"/>
        <v>1342957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1.189864750589569</v>
      </c>
      <c r="C18" s="22">
        <v>1.13941621261252</v>
      </c>
      <c r="D18" s="22">
        <v>1.055855704545725</v>
      </c>
      <c r="E18" s="22">
        <v>1.106439231003742</v>
      </c>
      <c r="F18" s="22">
        <v>1.185756342205503</v>
      </c>
      <c r="G18" s="22">
        <v>1.109096778186383</v>
      </c>
      <c r="H18" s="22">
        <v>1.044057611386456</v>
      </c>
      <c r="I18" s="22">
        <v>1.104558176708774</v>
      </c>
      <c r="J18" s="22">
        <v>1.245120762469619</v>
      </c>
      <c r="K18" s="22">
        <v>1.073683092102807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703297.7200000001</v>
      </c>
      <c r="C20" s="25">
        <f aca="true" t="shared" si="4" ref="C20:K20">SUM(C21:C30)</f>
        <v>476528.70999999996</v>
      </c>
      <c r="D20" s="25">
        <f t="shared" si="4"/>
        <v>1554613.37</v>
      </c>
      <c r="E20" s="25">
        <f t="shared" si="4"/>
        <v>1260200.5099999998</v>
      </c>
      <c r="F20" s="25">
        <f t="shared" si="4"/>
        <v>1284001.29</v>
      </c>
      <c r="G20" s="25">
        <f t="shared" si="4"/>
        <v>771415.57</v>
      </c>
      <c r="H20" s="25">
        <f t="shared" si="4"/>
        <v>462546.45999999996</v>
      </c>
      <c r="I20" s="25">
        <f t="shared" si="4"/>
        <v>547182.4400000001</v>
      </c>
      <c r="J20" s="25">
        <f t="shared" si="4"/>
        <v>671475.7000000001</v>
      </c>
      <c r="K20" s="25">
        <f t="shared" si="4"/>
        <v>844111.5000000001</v>
      </c>
      <c r="L20" s="25">
        <f>SUM(B20:K20)</f>
        <v>8575373.270000001</v>
      </c>
      <c r="M20"/>
    </row>
    <row r="21" spans="1:13" ht="17.25" customHeight="1">
      <c r="A21" s="26" t="s">
        <v>22</v>
      </c>
      <c r="B21" s="56">
        <f>ROUND((B15+B16)*B7,2)</f>
        <v>560339.33</v>
      </c>
      <c r="C21" s="56">
        <f aca="true" t="shared" si="5" ref="C21:K21">ROUND((C15+C16)*C7,2)</f>
        <v>403429.59</v>
      </c>
      <c r="D21" s="56">
        <f t="shared" si="5"/>
        <v>1408286.98</v>
      </c>
      <c r="E21" s="56">
        <f t="shared" si="5"/>
        <v>1102085.55</v>
      </c>
      <c r="F21" s="56">
        <f t="shared" si="5"/>
        <v>1032670.82</v>
      </c>
      <c r="G21" s="56">
        <f t="shared" si="5"/>
        <v>666183.72</v>
      </c>
      <c r="H21" s="56">
        <f t="shared" si="5"/>
        <v>422510.7</v>
      </c>
      <c r="I21" s="56">
        <f t="shared" si="5"/>
        <v>480741.33</v>
      </c>
      <c r="J21" s="56">
        <f t="shared" si="5"/>
        <v>518594.21</v>
      </c>
      <c r="K21" s="56">
        <f t="shared" si="5"/>
        <v>756744.55</v>
      </c>
      <c r="L21" s="33">
        <f aca="true" t="shared" si="6" ref="L21:L29">SUM(B21:K21)</f>
        <v>7351586.78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106388.69</v>
      </c>
      <c r="C22" s="33">
        <f t="shared" si="7"/>
        <v>56244.63</v>
      </c>
      <c r="D22" s="33">
        <f t="shared" si="7"/>
        <v>78660.86</v>
      </c>
      <c r="E22" s="33">
        <f t="shared" si="7"/>
        <v>117305.14</v>
      </c>
      <c r="F22" s="33">
        <f t="shared" si="7"/>
        <v>191825.15</v>
      </c>
      <c r="G22" s="33">
        <f t="shared" si="7"/>
        <v>72678.5</v>
      </c>
      <c r="H22" s="33">
        <f t="shared" si="7"/>
        <v>18614.81</v>
      </c>
      <c r="I22" s="33">
        <f t="shared" si="7"/>
        <v>50265.44</v>
      </c>
      <c r="J22" s="33">
        <f t="shared" si="7"/>
        <v>127118.21</v>
      </c>
      <c r="K22" s="33">
        <f t="shared" si="7"/>
        <v>55759.28</v>
      </c>
      <c r="L22" s="33">
        <f t="shared" si="6"/>
        <v>874860.71</v>
      </c>
      <c r="M22"/>
    </row>
    <row r="23" spans="1:13" ht="17.25" customHeight="1">
      <c r="A23" s="27" t="s">
        <v>24</v>
      </c>
      <c r="B23" s="33">
        <v>2754.72</v>
      </c>
      <c r="C23" s="33">
        <v>14297.1</v>
      </c>
      <c r="D23" s="33">
        <v>61538.91</v>
      </c>
      <c r="E23" s="33">
        <v>35227.99</v>
      </c>
      <c r="F23" s="33">
        <v>53822.24</v>
      </c>
      <c r="G23" s="33">
        <v>31317.05</v>
      </c>
      <c r="H23" s="33">
        <v>18892.46</v>
      </c>
      <c r="I23" s="33">
        <v>13494.25</v>
      </c>
      <c r="J23" s="33">
        <v>21117.81</v>
      </c>
      <c r="K23" s="33">
        <v>26632</v>
      </c>
      <c r="L23" s="33">
        <f t="shared" si="6"/>
        <v>279094.52999999997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634.45</v>
      </c>
      <c r="C26" s="33">
        <v>430.23</v>
      </c>
      <c r="D26" s="33">
        <v>1405.06</v>
      </c>
      <c r="E26" s="33">
        <v>1138.2</v>
      </c>
      <c r="F26" s="33">
        <v>1159.99</v>
      </c>
      <c r="G26" s="33">
        <v>697.08</v>
      </c>
      <c r="H26" s="33">
        <v>416.62</v>
      </c>
      <c r="I26" s="33">
        <v>495.58</v>
      </c>
      <c r="J26" s="33">
        <v>607.22</v>
      </c>
      <c r="K26" s="33">
        <v>762.43</v>
      </c>
      <c r="L26" s="33">
        <f t="shared" si="6"/>
        <v>7746.86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30937.05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30937.05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-127999.39</v>
      </c>
      <c r="C32" s="33">
        <f t="shared" si="8"/>
        <v>-21819.6</v>
      </c>
      <c r="D32" s="33">
        <f t="shared" si="8"/>
        <v>-67562</v>
      </c>
      <c r="E32" s="33">
        <f t="shared" si="8"/>
        <v>1048050.2599999999</v>
      </c>
      <c r="F32" s="33">
        <f t="shared" si="8"/>
        <v>1259471.6</v>
      </c>
      <c r="G32" s="33">
        <f t="shared" si="8"/>
        <v>-35314.4</v>
      </c>
      <c r="H32" s="33">
        <f t="shared" si="8"/>
        <v>-23603.25</v>
      </c>
      <c r="I32" s="33">
        <f t="shared" si="8"/>
        <v>458476.22</v>
      </c>
      <c r="J32" s="33">
        <f t="shared" si="8"/>
        <v>-25234</v>
      </c>
      <c r="K32" s="33">
        <f t="shared" si="8"/>
        <v>-66978.14</v>
      </c>
      <c r="L32" s="33">
        <f aca="true" t="shared" si="9" ref="L32:L39">SUM(B32:K32)</f>
        <v>2397487.3000000003</v>
      </c>
      <c r="M32"/>
    </row>
    <row r="33" spans="1:13" ht="18.75" customHeight="1">
      <c r="A33" s="27" t="s">
        <v>28</v>
      </c>
      <c r="B33" s="33">
        <f>B34+B35+B36+B37</f>
        <v>-21128.8</v>
      </c>
      <c r="C33" s="33">
        <f aca="true" t="shared" si="10" ref="C33:K33">C34+C35+C36+C37</f>
        <v>-21819.6</v>
      </c>
      <c r="D33" s="33">
        <f t="shared" si="10"/>
        <v>-67562</v>
      </c>
      <c r="E33" s="33">
        <f t="shared" si="10"/>
        <v>-45975.6</v>
      </c>
      <c r="F33" s="33">
        <f t="shared" si="10"/>
        <v>-42288.4</v>
      </c>
      <c r="G33" s="33">
        <f t="shared" si="10"/>
        <v>-35314.4</v>
      </c>
      <c r="H33" s="33">
        <f t="shared" si="10"/>
        <v>-17006</v>
      </c>
      <c r="I33" s="33">
        <f t="shared" si="10"/>
        <v>-27523.78</v>
      </c>
      <c r="J33" s="33">
        <f t="shared" si="10"/>
        <v>-25234</v>
      </c>
      <c r="K33" s="33">
        <f t="shared" si="10"/>
        <v>-41654.8</v>
      </c>
      <c r="L33" s="33">
        <f t="shared" si="9"/>
        <v>-345507.37999999995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-21128.8</v>
      </c>
      <c r="C34" s="33">
        <f t="shared" si="11"/>
        <v>-21819.6</v>
      </c>
      <c r="D34" s="33">
        <f t="shared" si="11"/>
        <v>-67562</v>
      </c>
      <c r="E34" s="33">
        <f t="shared" si="11"/>
        <v>-45975.6</v>
      </c>
      <c r="F34" s="33">
        <f t="shared" si="11"/>
        <v>-42288.4</v>
      </c>
      <c r="G34" s="33">
        <f t="shared" si="11"/>
        <v>-35314.4</v>
      </c>
      <c r="H34" s="33">
        <f t="shared" si="11"/>
        <v>-17006</v>
      </c>
      <c r="I34" s="33">
        <f t="shared" si="11"/>
        <v>-19263.2</v>
      </c>
      <c r="J34" s="33">
        <f t="shared" si="11"/>
        <v>-25234</v>
      </c>
      <c r="K34" s="33">
        <f t="shared" si="11"/>
        <v>-41654.8</v>
      </c>
      <c r="L34" s="33">
        <f t="shared" si="9"/>
        <v>-337246.8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-8260.58</v>
      </c>
      <c r="J37" s="17">
        <v>0</v>
      </c>
      <c r="K37" s="17">
        <v>0</v>
      </c>
      <c r="L37" s="33">
        <f t="shared" si="9"/>
        <v>-8260.58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1094025.8599999999</v>
      </c>
      <c r="F38" s="38">
        <f t="shared" si="12"/>
        <v>1301760</v>
      </c>
      <c r="G38" s="38">
        <f t="shared" si="12"/>
        <v>0</v>
      </c>
      <c r="H38" s="38">
        <f t="shared" si="12"/>
        <v>-6597.25</v>
      </c>
      <c r="I38" s="38">
        <f t="shared" si="12"/>
        <v>486000</v>
      </c>
      <c r="J38" s="38">
        <f t="shared" si="12"/>
        <v>0</v>
      </c>
      <c r="K38" s="38">
        <f t="shared" si="12"/>
        <v>-25323.34</v>
      </c>
      <c r="L38" s="33">
        <f t="shared" si="9"/>
        <v>2742994.68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-37806.02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-25323.34</v>
      </c>
      <c r="L42" s="30">
        <f aca="true" t="shared" si="13" ref="L42:L49">SUM(B42:K42)</f>
        <v>-63129.36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-42240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-42240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575298.3300000001</v>
      </c>
      <c r="C56" s="41">
        <f t="shared" si="16"/>
        <v>454709.11</v>
      </c>
      <c r="D56" s="41">
        <f t="shared" si="16"/>
        <v>1487051.37</v>
      </c>
      <c r="E56" s="41">
        <f t="shared" si="16"/>
        <v>2308250.7699999996</v>
      </c>
      <c r="F56" s="41">
        <f t="shared" si="16"/>
        <v>2543472.89</v>
      </c>
      <c r="G56" s="41">
        <f t="shared" si="16"/>
        <v>736101.1699999999</v>
      </c>
      <c r="H56" s="41">
        <f t="shared" si="16"/>
        <v>438943.20999999996</v>
      </c>
      <c r="I56" s="41">
        <f t="shared" si="16"/>
        <v>1005658.66</v>
      </c>
      <c r="J56" s="41">
        <f t="shared" si="16"/>
        <v>646241.7000000001</v>
      </c>
      <c r="K56" s="41">
        <f t="shared" si="16"/>
        <v>777133.3600000001</v>
      </c>
      <c r="L56" s="42">
        <f t="shared" si="14"/>
        <v>10972860.57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575298.33</v>
      </c>
      <c r="C62" s="41">
        <f aca="true" t="shared" si="18" ref="C62:J62">SUM(C63:C74)</f>
        <v>454709.1</v>
      </c>
      <c r="D62" s="41">
        <f t="shared" si="18"/>
        <v>1487051.37</v>
      </c>
      <c r="E62" s="41">
        <f t="shared" si="18"/>
        <v>2308250.77</v>
      </c>
      <c r="F62" s="41">
        <f t="shared" si="18"/>
        <v>2543472.89</v>
      </c>
      <c r="G62" s="41">
        <f t="shared" si="18"/>
        <v>736101.17</v>
      </c>
      <c r="H62" s="41">
        <f t="shared" si="18"/>
        <v>438943.21</v>
      </c>
      <c r="I62" s="41">
        <f>SUM(I63:I79)</f>
        <v>1005658.66</v>
      </c>
      <c r="J62" s="41">
        <f t="shared" si="18"/>
        <v>646241.7</v>
      </c>
      <c r="K62" s="41">
        <f>SUM(K63:K76)</f>
        <v>777133.36</v>
      </c>
      <c r="L62" s="46">
        <f>SUM(B62:K62)</f>
        <v>10972860.56</v>
      </c>
      <c r="M62" s="40"/>
    </row>
    <row r="63" spans="1:13" ht="18.75" customHeight="1">
      <c r="A63" s="47" t="s">
        <v>46</v>
      </c>
      <c r="B63" s="48">
        <v>575298.33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575298.33</v>
      </c>
      <c r="M63"/>
    </row>
    <row r="64" spans="1:13" ht="18.75" customHeight="1">
      <c r="A64" s="47" t="s">
        <v>55</v>
      </c>
      <c r="B64" s="17">
        <v>0</v>
      </c>
      <c r="C64" s="48">
        <v>398143.29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398143.29</v>
      </c>
      <c r="M64"/>
    </row>
    <row r="65" spans="1:13" ht="18.75" customHeight="1">
      <c r="A65" s="47" t="s">
        <v>56</v>
      </c>
      <c r="B65" s="17">
        <v>0</v>
      </c>
      <c r="C65" s="48">
        <v>56565.81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56565.81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1487051.37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1487051.37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2308250.77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2308250.77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2543472.89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2543472.89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736101.17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736101.17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438943.21</v>
      </c>
      <c r="I70" s="17">
        <v>0</v>
      </c>
      <c r="J70" s="17">
        <v>0</v>
      </c>
      <c r="K70" s="17">
        <v>0</v>
      </c>
      <c r="L70" s="46">
        <f t="shared" si="19"/>
        <v>438943.21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1005658.66</v>
      </c>
      <c r="J71" s="17">
        <v>0</v>
      </c>
      <c r="K71" s="17">
        <v>0</v>
      </c>
      <c r="L71" s="46">
        <f t="shared" si="19"/>
        <v>1005658.66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646241.7</v>
      </c>
      <c r="K72" s="17">
        <v>0</v>
      </c>
      <c r="L72" s="46">
        <f t="shared" si="19"/>
        <v>646241.7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444054</v>
      </c>
      <c r="L73" s="46">
        <f t="shared" si="19"/>
        <v>444054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333079.36</v>
      </c>
      <c r="L74" s="46">
        <f t="shared" si="19"/>
        <v>333079.36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2024-01-22T17:57:37Z</dcterms:modified>
  <cp:category/>
  <cp:version/>
  <cp:contentType/>
  <cp:contentStatus/>
</cp:coreProperties>
</file>