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<sst xmlns="http://schemas.openxmlformats.org/spreadsheetml/2006/main" count="88" uniqueCount="87">
  <si>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</si>
  <si>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</si>
  <si>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</si>
  <si>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</si>
  <si>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</si>
  <si>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</si>
  <si>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</si>
  <si>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</si>
  <si>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</si>
  <si>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</si>
  <si>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</si>
  <si>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</si>
  <si>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</si>
  <si>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</si>
  <si>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</si>
  <si>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</si>
  <si>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</si>
  <si>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</si>
  <si>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</si>
  <si>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</si>
  <si>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</si>
  <si>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</si>
  <si>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</si>
  <si>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</si>
  <si>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</si>
  <si>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</si>
  <si>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</si>
  <si>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</si>
  <si>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</si>
  <si>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</si>
  <si>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</si>
  <si>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</si>
  <si>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</si>
  <si>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</si>
  <si>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</si>
  <si>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</si>
  <si>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</si>
  <si>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</si>
  <si>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</si>
  <si>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</si>
  <si>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</si>
  <si>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</si>
  <si>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</si>
  <si>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</si>
  <si>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</si>
  <si>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</si>
  <si>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</si>
  <si>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</si>
  <si>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</si>
  <si>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</si>
  <si>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</si>
  <si>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</si>
  <si>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</si>
  <si>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</si>
  <si>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</si>
  <si>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</si>
  <si>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</si>
  <si>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</si>
  <si>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</si>
  <si>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</si>
  <si>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</si>
  <si>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</si>
  <si>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</si>
  <si>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</si>
  <si>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</si>
  <si>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</si>
  <si>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</si>
  <si>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</si>
  <si>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</si>
  <si>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</si>
  <si>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</si>
  <si>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</si>
  <si>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</si>
  <si>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</si>
  <si>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</si>
  <si>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</si>
  <si>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</si>
  <si>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</si>
  <si>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</si>
  <si>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</si>
  <si>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</si>
  <si>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</si>
  <si>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</si>
  <si>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</si>
  <si>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14/01/24 - VENCIMENTO 19/01/24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</si>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</sst>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3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0</v>
      </c>
      <c r="F3" s="67" t="s">
        <v>85</v>
      </c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28976</v>
      </c>
      <c r="C7" s="10">
        <f aca="true" t="shared" si="0" ref="C7:K7">C8+C11</f>
        <v>37476</v>
      </c>
      <c r="D7" s="10">
        <f t="shared" si="0"/>
        <v>116379</v>
      </c>
      <c r="E7" s="10">
        <f t="shared" si="0"/>
        <v>96559</v>
      </c>
      <c r="F7" s="10">
        <f t="shared" si="0"/>
        <v>121823</v>
      </c>
      <c r="G7" s="10">
        <f t="shared" si="0"/>
        <v>51202</v>
      </c>
      <c r="H7" s="10">
        <f t="shared" si="0"/>
        <v>33205</v>
      </c>
      <c r="I7" s="10">
        <f t="shared" si="0"/>
        <v>48126</v>
      </c>
      <c r="J7" s="10">
        <f t="shared" si="0"/>
        <v>31240</v>
      </c>
      <c r="K7" s="10">
        <f t="shared" si="0"/>
        <v>88811</v>
      </c>
      <c r="L7" s="10">
        <f aca="true" t="shared" si="1" ref="L7:L13">SUM(B7:K7)</f>
        <v>653797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28976</v>
      </c>
      <c r="C11" s="15">
        <v>37476</v>
      </c>
      <c r="D11" s="15">
        <v>116379</v>
      </c>
      <c r="E11" s="15">
        <v>96559</v>
      </c>
      <c r="F11" s="15">
        <v>121823</v>
      </c>
      <c r="G11" s="15">
        <v>51202</v>
      </c>
      <c r="H11" s="15">
        <v>33205</v>
      </c>
      <c r="I11" s="15">
        <v>48126</v>
      </c>
      <c r="J11" s="15">
        <v>31240</v>
      </c>
      <c r="K11" s="15">
        <v>88811</v>
      </c>
      <c r="L11" s="13">
        <f t="shared" si="1"/>
        <v>653797</v>
      </c>
      <c r="M11" s="60"/>
    </row>
    <row r="12" spans="1:13" ht="17.25" customHeight="1">
      <c r="A12" s="14" t="s">
        <v>83</v>
      </c>
      <c r="B12" s="15">
        <v>2708</v>
      </c>
      <c r="C12" s="15">
        <v>2612</v>
      </c>
      <c r="D12" s="15">
        <v>8062</v>
      </c>
      <c r="E12" s="15">
        <v>8081</v>
      </c>
      <c r="F12" s="15">
        <v>8556</v>
      </c>
      <c r="G12" s="15">
        <v>4070</v>
      </c>
      <c r="H12" s="15">
        <v>2571</v>
      </c>
      <c r="I12" s="15">
        <v>2098</v>
      </c>
      <c r="J12" s="15">
        <v>1700</v>
      </c>
      <c r="K12" s="15">
        <v>4712</v>
      </c>
      <c r="L12" s="13">
        <f t="shared" si="1"/>
        <v>45170</v>
      </c>
      <c r="M12" s="60"/>
    </row>
    <row r="13" spans="1:13" ht="17.25" customHeight="1">
      <c r="A13" s="14" t="s">
        <v>71</v>
      </c>
      <c r="B13" s="15">
        <f>+B11-B12</f>
        <v>26268</v>
      </c>
      <c r="C13" s="15">
        <f aca="true" t="shared" si="3" ref="C13:K13">+C11-C12</f>
        <v>34864</v>
      </c>
      <c r="D13" s="15">
        <f t="shared" si="3"/>
        <v>108317</v>
      </c>
      <c r="E13" s="15">
        <f t="shared" si="3"/>
        <v>88478</v>
      </c>
      <c r="F13" s="15">
        <f t="shared" si="3"/>
        <v>113267</v>
      </c>
      <c r="G13" s="15">
        <f t="shared" si="3"/>
        <v>47132</v>
      </c>
      <c r="H13" s="15">
        <f t="shared" si="3"/>
        <v>30634</v>
      </c>
      <c r="I13" s="15">
        <f t="shared" si="3"/>
        <v>46028</v>
      </c>
      <c r="J13" s="15">
        <f t="shared" si="3"/>
        <v>29540</v>
      </c>
      <c r="K13" s="15">
        <f t="shared" si="3"/>
        <v>84099</v>
      </c>
      <c r="L13" s="13">
        <f t="shared" si="1"/>
        <v>608627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1.24703930042265</v>
      </c>
      <c r="C18" s="22">
        <v>1.208073077284852</v>
      </c>
      <c r="D18" s="22">
        <v>1.130232099794548</v>
      </c>
      <c r="E18" s="22">
        <v>1.148201376857421</v>
      </c>
      <c r="F18" s="22">
        <v>1.28358209475132</v>
      </c>
      <c r="G18" s="22">
        <v>1.175643584433433</v>
      </c>
      <c r="H18" s="22">
        <v>1.14114820505425</v>
      </c>
      <c r="I18" s="22">
        <v>1.129573563078138</v>
      </c>
      <c r="J18" s="22">
        <v>1.40328149779426</v>
      </c>
      <c r="K18" s="22">
        <v>1.164242818627687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299834.41</v>
      </c>
      <c r="C20" s="25">
        <f aca="true" t="shared" si="4" ref="C20:K20">SUM(C21:C30)</f>
        <v>196919.27</v>
      </c>
      <c r="D20" s="25">
        <f t="shared" si="4"/>
        <v>680383.9799999999</v>
      </c>
      <c r="E20" s="25">
        <f t="shared" si="4"/>
        <v>579345.65</v>
      </c>
      <c r="F20" s="25">
        <f t="shared" si="4"/>
        <v>717608.36</v>
      </c>
      <c r="G20" s="25">
        <f t="shared" si="4"/>
        <v>307775.26</v>
      </c>
      <c r="H20" s="25">
        <f t="shared" si="4"/>
        <v>212444.31</v>
      </c>
      <c r="I20" s="25">
        <f t="shared" si="4"/>
        <v>247901.68</v>
      </c>
      <c r="J20" s="25">
        <f t="shared" si="4"/>
        <v>221252.52999999997</v>
      </c>
      <c r="K20" s="25">
        <f t="shared" si="4"/>
        <v>421805.98</v>
      </c>
      <c r="L20" s="25">
        <f>SUM(B20:K20)</f>
        <v>3885271.4299999997</v>
      </c>
      <c r="M20"/>
    </row>
    <row r="21" spans="1:13" ht="17.25" customHeight="1">
      <c r="A21" s="26" t="s">
        <v>22</v>
      </c>
      <c r="B21" s="56">
        <f>ROUND((B15+B16)*B7,2)</f>
        <v>212304.25</v>
      </c>
      <c r="C21" s="56">
        <f aca="true" t="shared" si="5" ref="C21:K21">ROUND((C15+C16)*C7,2)</f>
        <v>154599.74</v>
      </c>
      <c r="D21" s="56">
        <f t="shared" si="5"/>
        <v>571409.25</v>
      </c>
      <c r="E21" s="56">
        <f t="shared" si="5"/>
        <v>480226.53</v>
      </c>
      <c r="F21" s="56">
        <f t="shared" si="5"/>
        <v>535338.99</v>
      </c>
      <c r="G21" s="56">
        <f t="shared" si="5"/>
        <v>247402.94</v>
      </c>
      <c r="H21" s="56">
        <f t="shared" si="5"/>
        <v>176733.61</v>
      </c>
      <c r="I21" s="56">
        <f t="shared" si="5"/>
        <v>212375.23</v>
      </c>
      <c r="J21" s="56">
        <f t="shared" si="5"/>
        <v>148471.22</v>
      </c>
      <c r="K21" s="56">
        <f t="shared" si="5"/>
        <v>344675.49</v>
      </c>
      <c r="L21" s="33">
        <f aca="true" t="shared" si="6" ref="L21:L29">SUM(B21:K21)</f>
        <v>3083537.25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52447.49</v>
      </c>
      <c r="C22" s="33">
        <f t="shared" si="7"/>
        <v>32168.04</v>
      </c>
      <c r="D22" s="33">
        <f t="shared" si="7"/>
        <v>74415.83</v>
      </c>
      <c r="E22" s="33">
        <f t="shared" si="7"/>
        <v>71170.23</v>
      </c>
      <c r="F22" s="33">
        <f t="shared" si="7"/>
        <v>151812.55</v>
      </c>
      <c r="G22" s="33">
        <f t="shared" si="7"/>
        <v>43454.74</v>
      </c>
      <c r="H22" s="33">
        <f t="shared" si="7"/>
        <v>24945.63</v>
      </c>
      <c r="I22" s="33">
        <f t="shared" si="7"/>
        <v>27518.22</v>
      </c>
      <c r="J22" s="33">
        <f t="shared" si="7"/>
        <v>59875.7</v>
      </c>
      <c r="K22" s="33">
        <f t="shared" si="7"/>
        <v>56610.47</v>
      </c>
      <c r="L22" s="33">
        <f t="shared" si="6"/>
        <v>594418.8999999999</v>
      </c>
      <c r="M22"/>
    </row>
    <row r="23" spans="1:13" ht="17.25" customHeight="1">
      <c r="A23" s="27" t="s">
        <v>24</v>
      </c>
      <c r="B23" s="33">
        <v>1277.99</v>
      </c>
      <c r="C23" s="33">
        <v>7645.84</v>
      </c>
      <c r="D23" s="33">
        <v>28527.59</v>
      </c>
      <c r="E23" s="33">
        <v>22388.84</v>
      </c>
      <c r="F23" s="33">
        <v>24550.46</v>
      </c>
      <c r="G23" s="33">
        <v>15784.75</v>
      </c>
      <c r="H23" s="33">
        <v>8244.75</v>
      </c>
      <c r="I23" s="33">
        <v>5345.87</v>
      </c>
      <c r="J23" s="33">
        <v>8442.58</v>
      </c>
      <c r="K23" s="33">
        <v>15495.33</v>
      </c>
      <c r="L23" s="33">
        <f t="shared" si="6"/>
        <v>137704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577.27</v>
      </c>
      <c r="C26" s="33">
        <v>378.49</v>
      </c>
      <c r="D26" s="33">
        <v>1309.75</v>
      </c>
      <c r="E26" s="33">
        <v>1116.42</v>
      </c>
      <c r="F26" s="33">
        <v>1383.27</v>
      </c>
      <c r="G26" s="33">
        <v>593.61</v>
      </c>
      <c r="H26" s="33">
        <v>408.45</v>
      </c>
      <c r="I26" s="33">
        <v>476.52</v>
      </c>
      <c r="J26" s="33">
        <v>424.78</v>
      </c>
      <c r="K26" s="33">
        <v>811.45</v>
      </c>
      <c r="L26" s="33">
        <f t="shared" si="6"/>
        <v>7480.01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86</v>
      </c>
      <c r="B29" s="33">
        <v>30983.93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30983.93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-106870.59</v>
      </c>
      <c r="C32" s="33">
        <f t="shared" si="8"/>
        <v>0</v>
      </c>
      <c r="D32" s="33">
        <f t="shared" si="8"/>
        <v>0</v>
      </c>
      <c r="E32" s="33">
        <f t="shared" si="8"/>
        <v>-387368.12</v>
      </c>
      <c r="F32" s="33">
        <f t="shared" si="8"/>
        <v>-502000</v>
      </c>
      <c r="G32" s="33">
        <f t="shared" si="8"/>
        <v>0</v>
      </c>
      <c r="H32" s="33">
        <f t="shared" si="8"/>
        <v>-6597.25</v>
      </c>
      <c r="I32" s="33">
        <f t="shared" si="8"/>
        <v>-171000</v>
      </c>
      <c r="J32" s="33">
        <f t="shared" si="8"/>
        <v>0</v>
      </c>
      <c r="K32" s="33">
        <f t="shared" si="8"/>
        <v>0</v>
      </c>
      <c r="L32" s="33">
        <f aca="true" t="shared" si="9" ref="L32:L39">SUM(B32:K32)</f>
        <v>-1173835.96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10" ref="C33:K33">C34+C35+C36+C37</f>
        <v>0</v>
      </c>
      <c r="D33" s="33">
        <f t="shared" si="10"/>
        <v>0</v>
      </c>
      <c r="E33" s="33">
        <f t="shared" si="10"/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9"/>
        <v>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0</v>
      </c>
      <c r="C34" s="33">
        <f t="shared" si="11"/>
        <v>0</v>
      </c>
      <c r="D34" s="33">
        <f t="shared" si="11"/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9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-387368.12</v>
      </c>
      <c r="F38" s="38">
        <f t="shared" si="12"/>
        <v>-502000</v>
      </c>
      <c r="G38" s="38">
        <f t="shared" si="12"/>
        <v>0</v>
      </c>
      <c r="H38" s="38">
        <f t="shared" si="12"/>
        <v>-6597.25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-1173835.96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192963.81999999998</v>
      </c>
      <c r="C56" s="41">
        <f t="shared" si="16"/>
        <v>196919.27</v>
      </c>
      <c r="D56" s="41">
        <f t="shared" si="16"/>
        <v>680383.9799999999</v>
      </c>
      <c r="E56" s="41">
        <f t="shared" si="16"/>
        <v>171650.94000000006</v>
      </c>
      <c r="F56" s="41">
        <f t="shared" si="16"/>
        <v>189484.57999999984</v>
      </c>
      <c r="G56" s="41">
        <f t="shared" si="16"/>
        <v>307775.26</v>
      </c>
      <c r="H56" s="41">
        <f t="shared" si="16"/>
        <v>205847.06</v>
      </c>
      <c r="I56" s="41">
        <f t="shared" si="16"/>
        <v>74994.16000000003</v>
      </c>
      <c r="J56" s="41">
        <f t="shared" si="16"/>
        <v>221252.52999999997</v>
      </c>
      <c r="K56" s="41">
        <f t="shared" si="16"/>
        <v>421805.98</v>
      </c>
      <c r="L56" s="42">
        <f t="shared" si="14"/>
        <v>2663077.5799999996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-20326.589999999967</v>
      </c>
      <c r="F57" s="18">
        <v>-26123.780000000144</v>
      </c>
      <c r="G57" s="18">
        <v>0</v>
      </c>
      <c r="H57" s="18">
        <v>0</v>
      </c>
      <c r="I57" s="18">
        <v>-1907.5199999999604</v>
      </c>
      <c r="J57" s="18">
        <v>0</v>
      </c>
      <c r="K57" s="18">
        <v>0</v>
      </c>
      <c r="L57" s="17">
        <f>SUM(C57:K57)</f>
        <v>-48357.89000000007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192963.82</v>
      </c>
      <c r="C62" s="41">
        <f aca="true" t="shared" si="18" ref="C62:J62">SUM(C63:C74)</f>
        <v>196919.27000000002</v>
      </c>
      <c r="D62" s="41">
        <f t="shared" si="18"/>
        <v>680383.9764155021</v>
      </c>
      <c r="E62" s="41">
        <f t="shared" si="18"/>
        <v>171650.9452880756</v>
      </c>
      <c r="F62" s="41">
        <f t="shared" si="18"/>
        <v>189484.58516461786</v>
      </c>
      <c r="G62" s="41">
        <f t="shared" si="18"/>
        <v>307775.25917269813</v>
      </c>
      <c r="H62" s="41">
        <f t="shared" si="18"/>
        <v>205847.06181466999</v>
      </c>
      <c r="I62" s="41">
        <f>SUM(I63:I79)</f>
        <v>74994.15683375971</v>
      </c>
      <c r="J62" s="41">
        <f t="shared" si="18"/>
        <v>221252.52596694618</v>
      </c>
      <c r="K62" s="41">
        <f>SUM(K63:K76)</f>
        <v>421805.98</v>
      </c>
      <c r="L62" s="46">
        <f>SUM(B62:K62)</f>
        <v>2663077.5806562696</v>
      </c>
      <c r="M62" s="40"/>
    </row>
    <row r="63" spans="1:13" ht="18.75" customHeight="1">
      <c r="A63" s="47" t="s">
        <v>46</v>
      </c>
      <c r="B63" s="48">
        <v>192963.82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192963.82</v>
      </c>
      <c r="M63"/>
    </row>
    <row r="64" spans="1:13" ht="18.75" customHeight="1">
      <c r="A64" s="47" t="s">
        <v>55</v>
      </c>
      <c r="B64" s="17">
        <v>0</v>
      </c>
      <c r="C64" s="48">
        <v>172383.13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172383.13</v>
      </c>
      <c r="M64"/>
    </row>
    <row r="65" spans="1:13" ht="18.75" customHeight="1">
      <c r="A65" s="47" t="s">
        <v>56</v>
      </c>
      <c r="B65" s="17">
        <v>0</v>
      </c>
      <c r="C65" s="48">
        <v>24536.14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24536.14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680383.9764155021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680383.9764155021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171650.9452880756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171650.9452880756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189484.58516461786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189484.58516461786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307775.25917269813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307775.25917269813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205847.06181466999</v>
      </c>
      <c r="I70" s="17">
        <v>0</v>
      </c>
      <c r="J70" s="17">
        <v>0</v>
      </c>
      <c r="K70" s="17">
        <v>0</v>
      </c>
      <c r="L70" s="46">
        <f t="shared" si="19"/>
        <v>205847.06181466999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74994.15683375971</v>
      </c>
      <c r="J71" s="17">
        <v>0</v>
      </c>
      <c r="K71" s="17">
        <v>0</v>
      </c>
      <c r="L71" s="46">
        <f t="shared" si="19"/>
        <v>74994.15683375971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221252.52596694618</v>
      </c>
      <c r="K72" s="17">
        <v>0</v>
      </c>
      <c r="L72" s="46">
        <f t="shared" si="19"/>
        <v>221252.52596694618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203732.29</v>
      </c>
      <c r="L73" s="46">
        <f t="shared" si="19"/>
        <v>203732.29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218073.69</v>
      </c>
      <c r="L74" s="46">
        <f t="shared" si="19"/>
        <v>218073.69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2024-01-19T13:55:52Z</dcterms:modified>
  <cp:category/>
  <cp:version/>
  <cp:contentType/>
  <cp:contentStatus/>
</cp:coreProperties>
</file>