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<sst xmlns="http://schemas.openxmlformats.org/spreadsheetml/2006/main" count="87" uniqueCount="86">
  <si>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</si>
  <si>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</si>
  <si>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</si>
  <si>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</si>
  <si>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</si>
  <si>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</si>
  <si>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</si>
  <si>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</si>
  <si>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</si>
  <si>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</si>
  <si>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</si>
  <si>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</si>
  <si>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</si>
  <si>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</si>
  <si>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</si>
  <si>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</si>
  <si>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</si>
  <si>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</si>
  <si>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</si>
  <si>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</si>
  <si>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</si>
  <si>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</si>
  <si>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</si>
  <si>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</si>
  <si>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</si>
  <si>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</si>
  <si>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</si>
  <si>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</si>
  <si>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</si>
  <si>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</si>
  <si>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</si>
  <si>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</si>
  <si>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</si>
  <si>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</si>
  <si>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</si>
  <si>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</si>
  <si>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</si>
  <si>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</si>
  <si>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</si>
  <si>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</si>
  <si>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</si>
  <si>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</si>
  <si>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</si>
  <si>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</si>
  <si>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</si>
  <si>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</si>
  <si>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</si>
  <si>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</si>
  <si>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</si>
  <si>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</si>
  <si>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</si>
  <si>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</si>
  <si>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</si>
  <si>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</si>
  <si>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</si>
  <si>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</si>
  <si>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</si>
  <si>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</si>
  <si>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</si>
  <si>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</si>
  <si>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</si>
  <si>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</si>
  <si>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</si>
  <si>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</si>
  <si>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</si>
  <si>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</si>
  <si>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</si>
  <si>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</si>
  <si>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</si>
  <si>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</si>
  <si>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</si>
  <si>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</si>
  <si>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</si>
  <si>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</si>
  <si>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</si>
  <si>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</si>
  <si>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</si>
  <si>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</si>
  <si>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</si>
  <si>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</si>
  <si>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</si>
  <si>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</si>
  <si>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</si>
  <si>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</si>
  <si>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13/01/24 - VENCIMENTO 19/01/24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</si>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</sst>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41306</v>
      </c>
      <c r="C7" s="10">
        <f aca="true" t="shared" si="0" ref="C7:K7">C8+C11</f>
        <v>52029</v>
      </c>
      <c r="D7" s="10">
        <f t="shared" si="0"/>
        <v>163256</v>
      </c>
      <c r="E7" s="10">
        <f t="shared" si="0"/>
        <v>129919</v>
      </c>
      <c r="F7" s="10">
        <f t="shared" si="0"/>
        <v>145552</v>
      </c>
      <c r="G7" s="10">
        <f t="shared" si="0"/>
        <v>67579</v>
      </c>
      <c r="H7" s="10">
        <f t="shared" si="0"/>
        <v>35818</v>
      </c>
      <c r="I7" s="10">
        <f t="shared" si="0"/>
        <v>62697</v>
      </c>
      <c r="J7" s="10">
        <f t="shared" si="0"/>
        <v>41796</v>
      </c>
      <c r="K7" s="10">
        <f t="shared" si="0"/>
        <v>111159</v>
      </c>
      <c r="L7" s="10">
        <f aca="true" t="shared" si="1" ref="L7:L13">SUM(B7:K7)</f>
        <v>851111</v>
      </c>
      <c r="M7" s="11"/>
    </row>
    <row r="8" spans="1:13" ht="17.25" customHeight="1">
      <c r="A8" s="12" t="s">
        <v>81</v>
      </c>
      <c r="B8" s="13">
        <f>B9+B10</f>
        <v>3362</v>
      </c>
      <c r="C8" s="13">
        <f aca="true" t="shared" si="2" ref="C8:K8">C9+C10</f>
        <v>3374</v>
      </c>
      <c r="D8" s="13">
        <f t="shared" si="2"/>
        <v>11590</v>
      </c>
      <c r="E8" s="13">
        <f t="shared" si="2"/>
        <v>8181</v>
      </c>
      <c r="F8" s="13">
        <f t="shared" si="2"/>
        <v>7850</v>
      </c>
      <c r="G8" s="13">
        <f t="shared" si="2"/>
        <v>4990</v>
      </c>
      <c r="H8" s="13">
        <f t="shared" si="2"/>
        <v>2243</v>
      </c>
      <c r="I8" s="13">
        <f t="shared" si="2"/>
        <v>2767</v>
      </c>
      <c r="J8" s="13">
        <f t="shared" si="2"/>
        <v>2491</v>
      </c>
      <c r="K8" s="13">
        <f t="shared" si="2"/>
        <v>6526</v>
      </c>
      <c r="L8" s="13">
        <f t="shared" si="1"/>
        <v>53374</v>
      </c>
      <c r="M8"/>
    </row>
    <row r="9" spans="1:13" ht="17.25" customHeight="1">
      <c r="A9" s="14" t="s">
        <v>18</v>
      </c>
      <c r="B9" s="15">
        <v>3361</v>
      </c>
      <c r="C9" s="15">
        <v>3374</v>
      </c>
      <c r="D9" s="15">
        <v>11590</v>
      </c>
      <c r="E9" s="15">
        <v>8181</v>
      </c>
      <c r="F9" s="15">
        <v>7850</v>
      </c>
      <c r="G9" s="15">
        <v>4990</v>
      </c>
      <c r="H9" s="15">
        <v>2204</v>
      </c>
      <c r="I9" s="15">
        <v>2767</v>
      </c>
      <c r="J9" s="15">
        <v>2491</v>
      </c>
      <c r="K9" s="15">
        <v>6526</v>
      </c>
      <c r="L9" s="13">
        <f t="shared" si="1"/>
        <v>53334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39</v>
      </c>
      <c r="I10" s="15">
        <v>0</v>
      </c>
      <c r="J10" s="15">
        <v>0</v>
      </c>
      <c r="K10" s="15">
        <v>0</v>
      </c>
      <c r="L10" s="13">
        <f t="shared" si="1"/>
        <v>40</v>
      </c>
      <c r="M10"/>
    </row>
    <row r="11" spans="1:13" ht="17.25" customHeight="1">
      <c r="A11" s="12" t="s">
        <v>70</v>
      </c>
      <c r="B11" s="15">
        <v>37944</v>
      </c>
      <c r="C11" s="15">
        <v>48655</v>
      </c>
      <c r="D11" s="15">
        <v>151666</v>
      </c>
      <c r="E11" s="15">
        <v>121738</v>
      </c>
      <c r="F11" s="15">
        <v>137702</v>
      </c>
      <c r="G11" s="15">
        <v>62589</v>
      </c>
      <c r="H11" s="15">
        <v>33575</v>
      </c>
      <c r="I11" s="15">
        <v>59930</v>
      </c>
      <c r="J11" s="15">
        <v>39305</v>
      </c>
      <c r="K11" s="15">
        <v>104633</v>
      </c>
      <c r="L11" s="13">
        <f t="shared" si="1"/>
        <v>797737</v>
      </c>
      <c r="M11" s="60"/>
    </row>
    <row r="12" spans="1:13" ht="17.25" customHeight="1">
      <c r="A12" s="14" t="s">
        <v>83</v>
      </c>
      <c r="B12" s="15">
        <v>4781</v>
      </c>
      <c r="C12" s="15">
        <v>4463</v>
      </c>
      <c r="D12" s="15">
        <v>14455</v>
      </c>
      <c r="E12" s="15">
        <v>13815</v>
      </c>
      <c r="F12" s="15">
        <v>13487</v>
      </c>
      <c r="G12" s="15">
        <v>6895</v>
      </c>
      <c r="H12" s="15">
        <v>3376</v>
      </c>
      <c r="I12" s="15">
        <v>3351</v>
      </c>
      <c r="J12" s="15">
        <v>3123</v>
      </c>
      <c r="K12" s="15">
        <v>7194</v>
      </c>
      <c r="L12" s="13">
        <f t="shared" si="1"/>
        <v>74940</v>
      </c>
      <c r="M12" s="60"/>
    </row>
    <row r="13" spans="1:13" ht="17.25" customHeight="1">
      <c r="A13" s="14" t="s">
        <v>71</v>
      </c>
      <c r="B13" s="15">
        <f>+B11-B12</f>
        <v>33163</v>
      </c>
      <c r="C13" s="15">
        <f aca="true" t="shared" si="3" ref="C13:K13">+C11-C12</f>
        <v>44192</v>
      </c>
      <c r="D13" s="15">
        <f t="shared" si="3"/>
        <v>137211</v>
      </c>
      <c r="E13" s="15">
        <f t="shared" si="3"/>
        <v>107923</v>
      </c>
      <c r="F13" s="15">
        <f t="shared" si="3"/>
        <v>124215</v>
      </c>
      <c r="G13" s="15">
        <f t="shared" si="3"/>
        <v>55694</v>
      </c>
      <c r="H13" s="15">
        <f t="shared" si="3"/>
        <v>30199</v>
      </c>
      <c r="I13" s="15">
        <f t="shared" si="3"/>
        <v>56579</v>
      </c>
      <c r="J13" s="15">
        <f t="shared" si="3"/>
        <v>36182</v>
      </c>
      <c r="K13" s="15">
        <f t="shared" si="3"/>
        <v>97439</v>
      </c>
      <c r="L13" s="13">
        <f t="shared" si="1"/>
        <v>722797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1.265145356947263</v>
      </c>
      <c r="C18" s="22">
        <v>1.212658872550685</v>
      </c>
      <c r="D18" s="22">
        <v>1.131507799436801</v>
      </c>
      <c r="E18" s="22">
        <v>1.151541478901918</v>
      </c>
      <c r="F18" s="22">
        <v>1.265658365909331</v>
      </c>
      <c r="G18" s="22">
        <v>1.172151841673886</v>
      </c>
      <c r="H18" s="22">
        <v>1.141045347638801</v>
      </c>
      <c r="I18" s="22">
        <v>1.132916068224197</v>
      </c>
      <c r="J18" s="22">
        <v>1.381020717854403</v>
      </c>
      <c r="K18" s="22">
        <v>1.138456800374611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417816.5899999999</v>
      </c>
      <c r="C20" s="25">
        <f aca="true" t="shared" si="4" ref="C20:K20">SUM(C21:C30)</f>
        <v>271690.38</v>
      </c>
      <c r="D20" s="25">
        <f t="shared" si="4"/>
        <v>953756.67</v>
      </c>
      <c r="E20" s="25">
        <f t="shared" si="4"/>
        <v>777437.93</v>
      </c>
      <c r="F20" s="25">
        <f t="shared" si="4"/>
        <v>850416.2199999999</v>
      </c>
      <c r="G20" s="25">
        <f t="shared" si="4"/>
        <v>402419.69999999995</v>
      </c>
      <c r="H20" s="25">
        <f t="shared" si="4"/>
        <v>229775.96</v>
      </c>
      <c r="I20" s="25">
        <f t="shared" si="4"/>
        <v>325267.28</v>
      </c>
      <c r="J20" s="25">
        <f t="shared" si="4"/>
        <v>289226.18999999994</v>
      </c>
      <c r="K20" s="25">
        <f t="shared" si="4"/>
        <v>514874.23000000004</v>
      </c>
      <c r="L20" s="25">
        <f>SUM(B20:K20)</f>
        <v>5032681.15</v>
      </c>
      <c r="M20"/>
    </row>
    <row r="21" spans="1:13" ht="17.25" customHeight="1">
      <c r="A21" s="26" t="s">
        <v>22</v>
      </c>
      <c r="B21" s="56">
        <f>ROUND((B15+B16)*B7,2)</f>
        <v>302644.93</v>
      </c>
      <c r="C21" s="56">
        <f aca="true" t="shared" si="5" ref="C21:K21">ROUND((C15+C16)*C7,2)</f>
        <v>214635.23</v>
      </c>
      <c r="D21" s="56">
        <f t="shared" si="5"/>
        <v>801570.63</v>
      </c>
      <c r="E21" s="56">
        <f t="shared" si="5"/>
        <v>646139.15</v>
      </c>
      <c r="F21" s="56">
        <f t="shared" si="5"/>
        <v>639613.71</v>
      </c>
      <c r="G21" s="56">
        <f t="shared" si="5"/>
        <v>326534.97</v>
      </c>
      <c r="H21" s="56">
        <f t="shared" si="5"/>
        <v>190641.31</v>
      </c>
      <c r="I21" s="56">
        <f t="shared" si="5"/>
        <v>276675.59</v>
      </c>
      <c r="J21" s="56">
        <f t="shared" si="5"/>
        <v>198639.67</v>
      </c>
      <c r="K21" s="56">
        <f t="shared" si="5"/>
        <v>431408.08</v>
      </c>
      <c r="L21" s="33">
        <f aca="true" t="shared" si="6" ref="L21:L29">SUM(B21:K21)</f>
        <v>4028503.27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80244.9</v>
      </c>
      <c r="C22" s="33">
        <f t="shared" si="7"/>
        <v>45644.09</v>
      </c>
      <c r="D22" s="33">
        <f t="shared" si="7"/>
        <v>105412.79</v>
      </c>
      <c r="E22" s="33">
        <f t="shared" si="7"/>
        <v>97916.88</v>
      </c>
      <c r="F22" s="33">
        <f t="shared" si="7"/>
        <v>169918.73</v>
      </c>
      <c r="G22" s="33">
        <f t="shared" si="7"/>
        <v>56213.6</v>
      </c>
      <c r="H22" s="33">
        <f t="shared" si="7"/>
        <v>26889.07</v>
      </c>
      <c r="I22" s="33">
        <f t="shared" si="7"/>
        <v>36774.63</v>
      </c>
      <c r="J22" s="33">
        <f t="shared" si="7"/>
        <v>75685.83</v>
      </c>
      <c r="K22" s="33">
        <f t="shared" si="7"/>
        <v>59731.38</v>
      </c>
      <c r="L22" s="33">
        <f t="shared" si="6"/>
        <v>754431.8999999999</v>
      </c>
      <c r="M22"/>
    </row>
    <row r="23" spans="1:13" ht="17.25" customHeight="1">
      <c r="A23" s="27" t="s">
        <v>24</v>
      </c>
      <c r="B23" s="33">
        <v>932.42</v>
      </c>
      <c r="C23" s="33">
        <v>8889.07</v>
      </c>
      <c r="D23" s="33">
        <v>40665.69</v>
      </c>
      <c r="E23" s="33">
        <v>27808.23</v>
      </c>
      <c r="F23" s="33">
        <v>35124.46</v>
      </c>
      <c r="G23" s="33">
        <v>18546.47</v>
      </c>
      <c r="H23" s="33">
        <v>9798.78</v>
      </c>
      <c r="I23" s="33">
        <v>9160.14</v>
      </c>
      <c r="J23" s="33">
        <v>10443.1</v>
      </c>
      <c r="K23" s="33">
        <v>18772.71</v>
      </c>
      <c r="L23" s="33">
        <f t="shared" si="6"/>
        <v>180141.07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607.22</v>
      </c>
      <c r="C26" s="33">
        <v>394.83</v>
      </c>
      <c r="D26" s="33">
        <v>1386</v>
      </c>
      <c r="E26" s="33">
        <v>1130.04</v>
      </c>
      <c r="F26" s="33">
        <v>1236.23</v>
      </c>
      <c r="G26" s="33">
        <v>585.44</v>
      </c>
      <c r="H26" s="33">
        <v>334.93</v>
      </c>
      <c r="I26" s="33">
        <v>471.08</v>
      </c>
      <c r="J26" s="33">
        <v>419.34</v>
      </c>
      <c r="K26" s="33">
        <v>748.82</v>
      </c>
      <c r="L26" s="33">
        <f t="shared" si="6"/>
        <v>7313.93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-121658.98999999999</v>
      </c>
      <c r="C32" s="33">
        <f t="shared" si="8"/>
        <v>-14845.6</v>
      </c>
      <c r="D32" s="33">
        <f t="shared" si="8"/>
        <v>-50996</v>
      </c>
      <c r="E32" s="33">
        <f t="shared" si="8"/>
        <v>-797764.52</v>
      </c>
      <c r="F32" s="33">
        <f t="shared" si="8"/>
        <v>-876540</v>
      </c>
      <c r="G32" s="33">
        <f t="shared" si="8"/>
        <v>-21956</v>
      </c>
      <c r="H32" s="33">
        <f t="shared" si="8"/>
        <v>-16294.85</v>
      </c>
      <c r="I32" s="33">
        <f t="shared" si="8"/>
        <v>-327174.8</v>
      </c>
      <c r="J32" s="33">
        <f t="shared" si="8"/>
        <v>-10960.4</v>
      </c>
      <c r="K32" s="33">
        <f t="shared" si="8"/>
        <v>-28714.4</v>
      </c>
      <c r="L32" s="33">
        <f aca="true" t="shared" si="9" ref="L32:L39">SUM(B32:K32)</f>
        <v>-2266905.5599999996</v>
      </c>
      <c r="M32"/>
    </row>
    <row r="33" spans="1:13" ht="18.75" customHeight="1">
      <c r="A33" s="27" t="s">
        <v>28</v>
      </c>
      <c r="B33" s="33">
        <f>B34+B35+B36+B37</f>
        <v>-14788.4</v>
      </c>
      <c r="C33" s="33">
        <f aca="true" t="shared" si="10" ref="C33:K33">C34+C35+C36+C37</f>
        <v>-14845.6</v>
      </c>
      <c r="D33" s="33">
        <f t="shared" si="10"/>
        <v>-50996</v>
      </c>
      <c r="E33" s="33">
        <f t="shared" si="10"/>
        <v>-35996.4</v>
      </c>
      <c r="F33" s="33">
        <f t="shared" si="10"/>
        <v>-34540</v>
      </c>
      <c r="G33" s="33">
        <f t="shared" si="10"/>
        <v>-21956</v>
      </c>
      <c r="H33" s="33">
        <f t="shared" si="10"/>
        <v>-9697.6</v>
      </c>
      <c r="I33" s="33">
        <f t="shared" si="10"/>
        <v>-12174.8</v>
      </c>
      <c r="J33" s="33">
        <f t="shared" si="10"/>
        <v>-10960.4</v>
      </c>
      <c r="K33" s="33">
        <f t="shared" si="10"/>
        <v>-28714.4</v>
      </c>
      <c r="L33" s="33">
        <f t="shared" si="9"/>
        <v>-234669.59999999998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-14788.4</v>
      </c>
      <c r="C34" s="33">
        <f t="shared" si="11"/>
        <v>-14845.6</v>
      </c>
      <c r="D34" s="33">
        <f t="shared" si="11"/>
        <v>-50996</v>
      </c>
      <c r="E34" s="33">
        <f t="shared" si="11"/>
        <v>-35996.4</v>
      </c>
      <c r="F34" s="33">
        <f t="shared" si="11"/>
        <v>-34540</v>
      </c>
      <c r="G34" s="33">
        <f t="shared" si="11"/>
        <v>-21956</v>
      </c>
      <c r="H34" s="33">
        <f t="shared" si="11"/>
        <v>-9697.6</v>
      </c>
      <c r="I34" s="33">
        <f t="shared" si="11"/>
        <v>-12174.8</v>
      </c>
      <c r="J34" s="33">
        <f t="shared" si="11"/>
        <v>-10960.4</v>
      </c>
      <c r="K34" s="33">
        <f t="shared" si="11"/>
        <v>-28714.4</v>
      </c>
      <c r="L34" s="33">
        <f t="shared" si="9"/>
        <v>-234669.59999999998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-842000</v>
      </c>
      <c r="G38" s="38">
        <f t="shared" si="12"/>
        <v>0</v>
      </c>
      <c r="H38" s="38">
        <f t="shared" si="12"/>
        <v>-6597.25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-2032235.96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296157.5999999999</v>
      </c>
      <c r="C56" s="41">
        <f t="shared" si="16"/>
        <v>256844.78</v>
      </c>
      <c r="D56" s="41">
        <f t="shared" si="16"/>
        <v>902760.67</v>
      </c>
      <c r="E56" s="41">
        <f t="shared" si="16"/>
        <v>0</v>
      </c>
      <c r="F56" s="41">
        <f t="shared" si="16"/>
        <v>0</v>
      </c>
      <c r="G56" s="41">
        <f t="shared" si="16"/>
        <v>380463.69999999995</v>
      </c>
      <c r="H56" s="41">
        <f t="shared" si="16"/>
        <v>213481.11</v>
      </c>
      <c r="I56" s="41">
        <f t="shared" si="16"/>
        <v>0</v>
      </c>
      <c r="J56" s="41">
        <f t="shared" si="16"/>
        <v>278265.7899999999</v>
      </c>
      <c r="K56" s="41">
        <f t="shared" si="16"/>
        <v>486159.83</v>
      </c>
      <c r="L56" s="42">
        <f t="shared" si="14"/>
        <v>2814133.48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-20326.589999999967</v>
      </c>
      <c r="F58" s="33">
        <f t="shared" si="17"/>
        <v>-26123.780000000144</v>
      </c>
      <c r="G58" s="33">
        <f t="shared" si="17"/>
        <v>0</v>
      </c>
      <c r="H58" s="33">
        <f t="shared" si="17"/>
        <v>0</v>
      </c>
      <c r="I58" s="33">
        <f t="shared" si="17"/>
        <v>-1907.5199999999604</v>
      </c>
      <c r="J58" s="33">
        <f t="shared" si="17"/>
        <v>0</v>
      </c>
      <c r="K58" s="33">
        <f t="shared" si="17"/>
        <v>0</v>
      </c>
      <c r="L58" s="17">
        <f>SUM(C58:K58)</f>
        <v>-48357.89000000007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296157.6</v>
      </c>
      <c r="C62" s="41">
        <f aca="true" t="shared" si="18" ref="C62:J62">SUM(C63:C74)</f>
        <v>256844.78</v>
      </c>
      <c r="D62" s="41">
        <f t="shared" si="18"/>
        <v>902760.6696149718</v>
      </c>
      <c r="E62" s="41">
        <f t="shared" si="18"/>
        <v>0</v>
      </c>
      <c r="F62" s="41">
        <f t="shared" si="18"/>
        <v>0</v>
      </c>
      <c r="G62" s="41">
        <f t="shared" si="18"/>
        <v>380463.69643230084</v>
      </c>
      <c r="H62" s="41">
        <f t="shared" si="18"/>
        <v>213481.10983586937</v>
      </c>
      <c r="I62" s="41">
        <f>SUM(I63:I79)</f>
        <v>0</v>
      </c>
      <c r="J62" s="41">
        <f t="shared" si="18"/>
        <v>278265.78964695503</v>
      </c>
      <c r="K62" s="41">
        <f>SUM(K63:K76)</f>
        <v>486159.83999999997</v>
      </c>
      <c r="L62" s="46">
        <f>SUM(B62:K62)</f>
        <v>2814133.485530097</v>
      </c>
      <c r="M62" s="40"/>
    </row>
    <row r="63" spans="1:13" ht="18.75" customHeight="1">
      <c r="A63" s="47" t="s">
        <v>46</v>
      </c>
      <c r="B63" s="48">
        <v>296157.6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296157.6</v>
      </c>
      <c r="M63"/>
    </row>
    <row r="64" spans="1:13" ht="18.75" customHeight="1">
      <c r="A64" s="47" t="s">
        <v>55</v>
      </c>
      <c r="B64" s="17">
        <v>0</v>
      </c>
      <c r="C64" s="48">
        <v>224687.81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224687.81</v>
      </c>
      <c r="M64"/>
    </row>
    <row r="65" spans="1:13" ht="18.75" customHeight="1">
      <c r="A65" s="47" t="s">
        <v>56</v>
      </c>
      <c r="B65" s="17">
        <v>0</v>
      </c>
      <c r="C65" s="48">
        <v>32156.97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32156.97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902760.6696149718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902760.6696149718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0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0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380463.69643230084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380463.69643230084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213481.10983586937</v>
      </c>
      <c r="I70" s="17">
        <v>0</v>
      </c>
      <c r="J70" s="17">
        <v>0</v>
      </c>
      <c r="K70" s="17">
        <v>0</v>
      </c>
      <c r="L70" s="46">
        <f t="shared" si="19"/>
        <v>213481.10983586937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0</v>
      </c>
      <c r="J71" s="17">
        <v>0</v>
      </c>
      <c r="K71" s="17">
        <v>0</v>
      </c>
      <c r="L71" s="46">
        <f t="shared" si="19"/>
        <v>0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278265.78964695503</v>
      </c>
      <c r="K72" s="17">
        <v>0</v>
      </c>
      <c r="L72" s="46">
        <f t="shared" si="19"/>
        <v>278265.78964695503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258685.65</v>
      </c>
      <c r="L73" s="46">
        <f t="shared" si="19"/>
        <v>258685.65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227474.19</v>
      </c>
      <c r="L74" s="46">
        <f t="shared" si="19"/>
        <v>227474.19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2024-01-19T13:52:41Z</dcterms:modified>
  <cp:category/>
  <cp:version/>
  <cp:contentType/>
  <cp:contentStatus/>
</cp:coreProperties>
</file>