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<sst xmlns="http://schemas.openxmlformats.org/spreadsheetml/2006/main" count="87" uniqueCount="86">
  <si>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</si>
  <si>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</si>
  <si>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</si>
  <si>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</si>
  <si>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</si>
  <si>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</si>
  <si>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</si>
  <si>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</si>
  <si>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</si>
  <si>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</si>
  <si>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</si>
  <si>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</si>
  <si>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</si>
  <si>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</si>
  <si>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</si>
  <si>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</si>
  <si>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</si>
  <si>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</si>
  <si>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</si>
  <si>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</si>
  <si>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</si>
  <si>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</si>
  <si>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</si>
  <si>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</si>
  <si>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</si>
  <si>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</si>
  <si>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</si>
  <si>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</si>
  <si>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</si>
  <si>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</si>
  <si>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</si>
  <si>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</si>
  <si>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</si>
  <si>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</si>
  <si>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</si>
  <si>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</si>
  <si>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</si>
  <si>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</si>
  <si>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</si>
  <si>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</si>
  <si>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</si>
  <si>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</si>
  <si>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</si>
  <si>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</si>
  <si>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</si>
  <si>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</si>
  <si>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</si>
  <si>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</si>
  <si>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</si>
  <si>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</si>
  <si>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</si>
  <si>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</si>
  <si>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</si>
  <si>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</si>
  <si>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</si>
  <si>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</si>
  <si>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</si>
  <si>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</si>
  <si>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</si>
  <si>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</si>
  <si>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</si>
  <si>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</si>
  <si>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</si>
  <si>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</si>
  <si>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</si>
  <si>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</si>
  <si>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</si>
  <si>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</si>
  <si>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</si>
  <si>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</si>
  <si>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</si>
  <si>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</si>
  <si>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</si>
  <si>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</si>
  <si>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</si>
  <si>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</si>
  <si>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</si>
  <si>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</si>
  <si>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</si>
  <si>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</si>
  <si>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</si>
  <si>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</si>
  <si>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</si>
  <si>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</si>
  <si>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11/01/24 - VENCIMENTO 18/01/24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</si>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</sst>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73312</v>
      </c>
      <c r="C7" s="10">
        <f aca="true" t="shared" si="0" ref="C7:K7">C8+C11</f>
        <v>94805</v>
      </c>
      <c r="D7" s="10">
        <f t="shared" si="0"/>
        <v>279235</v>
      </c>
      <c r="E7" s="10">
        <f t="shared" si="0"/>
        <v>214956</v>
      </c>
      <c r="F7" s="10">
        <f t="shared" si="0"/>
        <v>231249</v>
      </c>
      <c r="G7" s="10">
        <f t="shared" si="0"/>
        <v>132567</v>
      </c>
      <c r="H7" s="10">
        <f t="shared" si="0"/>
        <v>76899</v>
      </c>
      <c r="I7" s="10">
        <f t="shared" si="0"/>
        <v>106849</v>
      </c>
      <c r="J7" s="10">
        <f t="shared" si="0"/>
        <v>103593</v>
      </c>
      <c r="K7" s="10">
        <f t="shared" si="0"/>
        <v>190874</v>
      </c>
      <c r="L7" s="10">
        <f aca="true" t="shared" si="1" ref="L7:L13">SUM(B7:K7)</f>
        <v>1504339</v>
      </c>
      <c r="M7" s="11"/>
    </row>
    <row r="8" spans="1:13" ht="17.25" customHeight="1">
      <c r="A8" s="12" t="s">
        <v>81</v>
      </c>
      <c r="B8" s="13">
        <f>B9+B10</f>
        <v>4538</v>
      </c>
      <c r="C8" s="13">
        <f aca="true" t="shared" si="2" ref="C8:K8">C9+C10</f>
        <v>5013</v>
      </c>
      <c r="D8" s="13">
        <f t="shared" si="2"/>
        <v>15191</v>
      </c>
      <c r="E8" s="13">
        <f t="shared" si="2"/>
        <v>10442</v>
      </c>
      <c r="F8" s="13">
        <f t="shared" si="2"/>
        <v>10044</v>
      </c>
      <c r="G8" s="13">
        <f t="shared" si="2"/>
        <v>8124</v>
      </c>
      <c r="H8" s="13">
        <f t="shared" si="2"/>
        <v>3865</v>
      </c>
      <c r="I8" s="13">
        <f t="shared" si="2"/>
        <v>4241</v>
      </c>
      <c r="J8" s="13">
        <f t="shared" si="2"/>
        <v>5337</v>
      </c>
      <c r="K8" s="13">
        <f t="shared" si="2"/>
        <v>9450</v>
      </c>
      <c r="L8" s="13">
        <f t="shared" si="1"/>
        <v>76245</v>
      </c>
      <c r="M8"/>
    </row>
    <row r="9" spans="1:13" ht="17.25" customHeight="1">
      <c r="A9" s="14" t="s">
        <v>18</v>
      </c>
      <c r="B9" s="15">
        <v>4537</v>
      </c>
      <c r="C9" s="15">
        <v>5013</v>
      </c>
      <c r="D9" s="15">
        <v>15191</v>
      </c>
      <c r="E9" s="15">
        <v>10442</v>
      </c>
      <c r="F9" s="15">
        <v>10044</v>
      </c>
      <c r="G9" s="15">
        <v>8124</v>
      </c>
      <c r="H9" s="15">
        <v>3791</v>
      </c>
      <c r="I9" s="15">
        <v>4241</v>
      </c>
      <c r="J9" s="15">
        <v>5337</v>
      </c>
      <c r="K9" s="15">
        <v>9450</v>
      </c>
      <c r="L9" s="13">
        <f t="shared" si="1"/>
        <v>76170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74</v>
      </c>
      <c r="I10" s="15">
        <v>0</v>
      </c>
      <c r="J10" s="15">
        <v>0</v>
      </c>
      <c r="K10" s="15">
        <v>0</v>
      </c>
      <c r="L10" s="13">
        <f t="shared" si="1"/>
        <v>75</v>
      </c>
      <c r="M10"/>
    </row>
    <row r="11" spans="1:13" ht="17.25" customHeight="1">
      <c r="A11" s="12" t="s">
        <v>70</v>
      </c>
      <c r="B11" s="15">
        <v>68774</v>
      </c>
      <c r="C11" s="15">
        <v>89792</v>
      </c>
      <c r="D11" s="15">
        <v>264044</v>
      </c>
      <c r="E11" s="15">
        <v>204514</v>
      </c>
      <c r="F11" s="15">
        <v>221205</v>
      </c>
      <c r="G11" s="15">
        <v>124443</v>
      </c>
      <c r="H11" s="15">
        <v>73034</v>
      </c>
      <c r="I11" s="15">
        <v>102608</v>
      </c>
      <c r="J11" s="15">
        <v>98256</v>
      </c>
      <c r="K11" s="15">
        <v>181424</v>
      </c>
      <c r="L11" s="13">
        <f t="shared" si="1"/>
        <v>1428094</v>
      </c>
      <c r="M11" s="60"/>
    </row>
    <row r="12" spans="1:13" ht="17.25" customHeight="1">
      <c r="A12" s="14" t="s">
        <v>83</v>
      </c>
      <c r="B12" s="15">
        <v>8196</v>
      </c>
      <c r="C12" s="15">
        <v>7135</v>
      </c>
      <c r="D12" s="15">
        <v>24283</v>
      </c>
      <c r="E12" s="15">
        <v>21975</v>
      </c>
      <c r="F12" s="15">
        <v>20346</v>
      </c>
      <c r="G12" s="15">
        <v>12192</v>
      </c>
      <c r="H12" s="15">
        <v>6928</v>
      </c>
      <c r="I12" s="15">
        <v>5892</v>
      </c>
      <c r="J12" s="15">
        <v>7449</v>
      </c>
      <c r="K12" s="15">
        <v>12570</v>
      </c>
      <c r="L12" s="13">
        <f t="shared" si="1"/>
        <v>126966</v>
      </c>
      <c r="M12" s="60"/>
    </row>
    <row r="13" spans="1:13" ht="17.25" customHeight="1">
      <c r="A13" s="14" t="s">
        <v>71</v>
      </c>
      <c r="B13" s="15">
        <f>+B11-B12</f>
        <v>60578</v>
      </c>
      <c r="C13" s="15">
        <f aca="true" t="shared" si="3" ref="C13:K13">+C11-C12</f>
        <v>82657</v>
      </c>
      <c r="D13" s="15">
        <f t="shared" si="3"/>
        <v>239761</v>
      </c>
      <c r="E13" s="15">
        <f t="shared" si="3"/>
        <v>182539</v>
      </c>
      <c r="F13" s="15">
        <f t="shared" si="3"/>
        <v>200859</v>
      </c>
      <c r="G13" s="15">
        <f t="shared" si="3"/>
        <v>112251</v>
      </c>
      <c r="H13" s="15">
        <f t="shared" si="3"/>
        <v>66106</v>
      </c>
      <c r="I13" s="15">
        <f t="shared" si="3"/>
        <v>96716</v>
      </c>
      <c r="J13" s="15">
        <f t="shared" si="3"/>
        <v>90807</v>
      </c>
      <c r="K13" s="15">
        <f t="shared" si="3"/>
        <v>168854</v>
      </c>
      <c r="L13" s="13">
        <f t="shared" si="1"/>
        <v>1301128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1.244328356061161</v>
      </c>
      <c r="C18" s="22">
        <v>1.172657806790218</v>
      </c>
      <c r="D18" s="22">
        <v>1.085089313677413</v>
      </c>
      <c r="E18" s="22">
        <v>1.140998956588319</v>
      </c>
      <c r="F18" s="22">
        <v>1.203806573099061</v>
      </c>
      <c r="G18" s="22">
        <v>1.153828506151663</v>
      </c>
      <c r="H18" s="22">
        <v>1.071763877513524</v>
      </c>
      <c r="I18" s="22">
        <v>1.117317365616205</v>
      </c>
      <c r="J18" s="22">
        <v>1.313975661087627</v>
      </c>
      <c r="K18" s="22">
        <v>1.092599571603362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704824.0400000002</v>
      </c>
      <c r="C20" s="25">
        <f aca="true" t="shared" si="4" ref="C20:K20">SUM(C21:C30)</f>
        <v>475228.51</v>
      </c>
      <c r="D20" s="25">
        <f t="shared" si="4"/>
        <v>1555523.28</v>
      </c>
      <c r="E20" s="25">
        <f t="shared" si="4"/>
        <v>1260540.7999999996</v>
      </c>
      <c r="F20" s="25">
        <f t="shared" si="4"/>
        <v>1281813.77</v>
      </c>
      <c r="G20" s="25">
        <f t="shared" si="4"/>
        <v>771557.11</v>
      </c>
      <c r="H20" s="25">
        <f t="shared" si="4"/>
        <v>459880.37999999995</v>
      </c>
      <c r="I20" s="25">
        <f t="shared" si="4"/>
        <v>543091.3500000001</v>
      </c>
      <c r="J20" s="25">
        <f t="shared" si="4"/>
        <v>672771.33</v>
      </c>
      <c r="K20" s="25">
        <f t="shared" si="4"/>
        <v>840796.5499999999</v>
      </c>
      <c r="L20" s="25">
        <f>SUM(B20:K20)</f>
        <v>8566027.120000001</v>
      </c>
      <c r="M20"/>
    </row>
    <row r="21" spans="1:13" ht="17.25" customHeight="1">
      <c r="A21" s="26" t="s">
        <v>22</v>
      </c>
      <c r="B21" s="56">
        <f>ROUND((B15+B16)*B7,2)</f>
        <v>537149.69</v>
      </c>
      <c r="C21" s="56">
        <f aca="true" t="shared" si="5" ref="C21:K21">ROUND((C15+C16)*C7,2)</f>
        <v>391099.07</v>
      </c>
      <c r="D21" s="56">
        <f t="shared" si="5"/>
        <v>1371015.93</v>
      </c>
      <c r="E21" s="56">
        <f t="shared" si="5"/>
        <v>1069062.17</v>
      </c>
      <c r="F21" s="56">
        <f t="shared" si="5"/>
        <v>1016200.61</v>
      </c>
      <c r="G21" s="56">
        <f t="shared" si="5"/>
        <v>640550.49</v>
      </c>
      <c r="H21" s="56">
        <f t="shared" si="5"/>
        <v>409294.93</v>
      </c>
      <c r="I21" s="56">
        <f t="shared" si="5"/>
        <v>471513.95</v>
      </c>
      <c r="J21" s="56">
        <f t="shared" si="5"/>
        <v>492336.09</v>
      </c>
      <c r="K21" s="56">
        <f t="shared" si="5"/>
        <v>740781.99</v>
      </c>
      <c r="L21" s="33">
        <f aca="true" t="shared" si="6" ref="L21:L29">SUM(B21:K21)</f>
        <v>7139004.92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131240.9</v>
      </c>
      <c r="C22" s="33">
        <f t="shared" si="7"/>
        <v>67526.31</v>
      </c>
      <c r="D22" s="33">
        <f t="shared" si="7"/>
        <v>116658.8</v>
      </c>
      <c r="E22" s="33">
        <f t="shared" si="7"/>
        <v>150736.65</v>
      </c>
      <c r="F22" s="33">
        <f t="shared" si="7"/>
        <v>207108.36</v>
      </c>
      <c r="G22" s="33">
        <f t="shared" si="7"/>
        <v>98534.92</v>
      </c>
      <c r="H22" s="33">
        <f t="shared" si="7"/>
        <v>29372.59</v>
      </c>
      <c r="I22" s="33">
        <f t="shared" si="7"/>
        <v>55316.77</v>
      </c>
      <c r="J22" s="33">
        <f t="shared" si="7"/>
        <v>154581.55</v>
      </c>
      <c r="K22" s="33">
        <f t="shared" si="7"/>
        <v>68596.09</v>
      </c>
      <c r="L22" s="33">
        <f t="shared" si="6"/>
        <v>1079672.9400000002</v>
      </c>
      <c r="M22"/>
    </row>
    <row r="23" spans="1:13" ht="17.25" customHeight="1">
      <c r="A23" s="27" t="s">
        <v>24</v>
      </c>
      <c r="B23" s="33">
        <v>2409.15</v>
      </c>
      <c r="C23" s="33">
        <v>14048.46</v>
      </c>
      <c r="D23" s="33">
        <v>61724.66</v>
      </c>
      <c r="E23" s="33">
        <v>35160.15</v>
      </c>
      <c r="F23" s="33">
        <v>52824.44</v>
      </c>
      <c r="G23" s="33">
        <v>31235.4</v>
      </c>
      <c r="H23" s="33">
        <v>18687.1</v>
      </c>
      <c r="I23" s="33">
        <v>13584.65</v>
      </c>
      <c r="J23" s="33">
        <v>21208.22</v>
      </c>
      <c r="K23" s="33">
        <v>26445.52</v>
      </c>
      <c r="L23" s="33">
        <f t="shared" si="6"/>
        <v>277327.75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637.18</v>
      </c>
      <c r="C26" s="33">
        <v>427.51</v>
      </c>
      <c r="D26" s="33">
        <v>1402.33</v>
      </c>
      <c r="E26" s="33">
        <v>1138.2</v>
      </c>
      <c r="F26" s="33">
        <v>1157.27</v>
      </c>
      <c r="G26" s="33">
        <v>697.08</v>
      </c>
      <c r="H26" s="33">
        <v>413.89</v>
      </c>
      <c r="I26" s="33">
        <v>490.14</v>
      </c>
      <c r="J26" s="33">
        <v>607.22</v>
      </c>
      <c r="K26" s="33">
        <v>759.71</v>
      </c>
      <c r="L26" s="33">
        <f t="shared" si="6"/>
        <v>7730.530000000001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-126833.39</v>
      </c>
      <c r="C32" s="33">
        <f t="shared" si="8"/>
        <v>-22057.2</v>
      </c>
      <c r="D32" s="33">
        <f t="shared" si="8"/>
        <v>-66840.4</v>
      </c>
      <c r="E32" s="33">
        <f t="shared" si="8"/>
        <v>-51712.920000000115</v>
      </c>
      <c r="F32" s="33">
        <f t="shared" si="8"/>
        <v>-44193.6</v>
      </c>
      <c r="G32" s="33">
        <f t="shared" si="8"/>
        <v>-35745.6</v>
      </c>
      <c r="H32" s="33">
        <f t="shared" si="8"/>
        <v>-23277.65</v>
      </c>
      <c r="I32" s="33">
        <f t="shared" si="8"/>
        <v>-22915.780000000002</v>
      </c>
      <c r="J32" s="33">
        <f t="shared" si="8"/>
        <v>-23482.8</v>
      </c>
      <c r="K32" s="33">
        <f t="shared" si="8"/>
        <v>-41580</v>
      </c>
      <c r="L32" s="33">
        <f aca="true" t="shared" si="9" ref="L32:L39">SUM(B32:K32)</f>
        <v>-458639.3400000001</v>
      </c>
      <c r="M32"/>
    </row>
    <row r="33" spans="1:13" ht="18.75" customHeight="1">
      <c r="A33" s="27" t="s">
        <v>28</v>
      </c>
      <c r="B33" s="33">
        <f>B34+B35+B36+B37</f>
        <v>-19962.8</v>
      </c>
      <c r="C33" s="33">
        <f aca="true" t="shared" si="10" ref="C33:K33">C34+C35+C36+C37</f>
        <v>-22057.2</v>
      </c>
      <c r="D33" s="33">
        <f t="shared" si="10"/>
        <v>-66840.4</v>
      </c>
      <c r="E33" s="33">
        <f t="shared" si="10"/>
        <v>-45944.8</v>
      </c>
      <c r="F33" s="33">
        <f t="shared" si="10"/>
        <v>-44193.6</v>
      </c>
      <c r="G33" s="33">
        <f t="shared" si="10"/>
        <v>-35745.6</v>
      </c>
      <c r="H33" s="33">
        <f t="shared" si="10"/>
        <v>-16680.4</v>
      </c>
      <c r="I33" s="33">
        <f t="shared" si="10"/>
        <v>-22915.780000000002</v>
      </c>
      <c r="J33" s="33">
        <f t="shared" si="10"/>
        <v>-23482.8</v>
      </c>
      <c r="K33" s="33">
        <f t="shared" si="10"/>
        <v>-41580</v>
      </c>
      <c r="L33" s="33">
        <f t="shared" si="9"/>
        <v>-339403.38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-19962.8</v>
      </c>
      <c r="C34" s="33">
        <f t="shared" si="11"/>
        <v>-22057.2</v>
      </c>
      <c r="D34" s="33">
        <f t="shared" si="11"/>
        <v>-66840.4</v>
      </c>
      <c r="E34" s="33">
        <f t="shared" si="11"/>
        <v>-45944.8</v>
      </c>
      <c r="F34" s="33">
        <f t="shared" si="11"/>
        <v>-44193.6</v>
      </c>
      <c r="G34" s="33">
        <f t="shared" si="11"/>
        <v>-35745.6</v>
      </c>
      <c r="H34" s="33">
        <f t="shared" si="11"/>
        <v>-16680.4</v>
      </c>
      <c r="I34" s="33">
        <f t="shared" si="11"/>
        <v>-18660.4</v>
      </c>
      <c r="J34" s="33">
        <f t="shared" si="11"/>
        <v>-23482.8</v>
      </c>
      <c r="K34" s="33">
        <f t="shared" si="11"/>
        <v>-41580</v>
      </c>
      <c r="L34" s="33">
        <f t="shared" si="9"/>
        <v>-335148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-4255.38</v>
      </c>
      <c r="J37" s="17">
        <v>0</v>
      </c>
      <c r="K37" s="17">
        <v>0</v>
      </c>
      <c r="L37" s="33">
        <f t="shared" si="9"/>
        <v>-4255.38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577990.6500000001</v>
      </c>
      <c r="C56" s="41">
        <f t="shared" si="16"/>
        <v>453171.31</v>
      </c>
      <c r="D56" s="41">
        <f t="shared" si="16"/>
        <v>1488682.8800000001</v>
      </c>
      <c r="E56" s="41">
        <f t="shared" si="16"/>
        <v>1208827.8799999994</v>
      </c>
      <c r="F56" s="41">
        <f t="shared" si="16"/>
        <v>1237620.17</v>
      </c>
      <c r="G56" s="41">
        <f t="shared" si="16"/>
        <v>735811.51</v>
      </c>
      <c r="H56" s="41">
        <f t="shared" si="16"/>
        <v>436602.7299999999</v>
      </c>
      <c r="I56" s="41">
        <f t="shared" si="16"/>
        <v>520175.57000000007</v>
      </c>
      <c r="J56" s="41">
        <f t="shared" si="16"/>
        <v>649288.5299999999</v>
      </c>
      <c r="K56" s="41">
        <f t="shared" si="16"/>
        <v>799216.5499999999</v>
      </c>
      <c r="L56" s="42">
        <f t="shared" si="14"/>
        <v>8107387.779999999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577990.65</v>
      </c>
      <c r="C62" s="41">
        <f aca="true" t="shared" si="18" ref="C62:J62">SUM(C63:C74)</f>
        <v>453171.31</v>
      </c>
      <c r="D62" s="41">
        <f t="shared" si="18"/>
        <v>1488682.88</v>
      </c>
      <c r="E62" s="41">
        <f t="shared" si="18"/>
        <v>1208827.88</v>
      </c>
      <c r="F62" s="41">
        <f t="shared" si="18"/>
        <v>1237620.17</v>
      </c>
      <c r="G62" s="41">
        <f t="shared" si="18"/>
        <v>735811.51</v>
      </c>
      <c r="H62" s="41">
        <f t="shared" si="18"/>
        <v>436602.73</v>
      </c>
      <c r="I62" s="41">
        <f>SUM(I63:I79)</f>
        <v>520175.57</v>
      </c>
      <c r="J62" s="41">
        <f t="shared" si="18"/>
        <v>649288.53</v>
      </c>
      <c r="K62" s="41">
        <f>SUM(K63:K76)</f>
        <v>799216.56</v>
      </c>
      <c r="L62" s="46">
        <f>SUM(B62:K62)</f>
        <v>8107387.789999999</v>
      </c>
      <c r="M62" s="40"/>
    </row>
    <row r="63" spans="1:13" ht="18.75" customHeight="1">
      <c r="A63" s="47" t="s">
        <v>46</v>
      </c>
      <c r="B63" s="48">
        <v>577990.65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577990.65</v>
      </c>
      <c r="M63"/>
    </row>
    <row r="64" spans="1:13" ht="18.75" customHeight="1">
      <c r="A64" s="47" t="s">
        <v>55</v>
      </c>
      <c r="B64" s="17">
        <v>0</v>
      </c>
      <c r="C64" s="48">
        <v>396751.48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396751.48</v>
      </c>
      <c r="M64"/>
    </row>
    <row r="65" spans="1:13" ht="18.75" customHeight="1">
      <c r="A65" s="47" t="s">
        <v>56</v>
      </c>
      <c r="B65" s="17">
        <v>0</v>
      </c>
      <c r="C65" s="48">
        <v>56419.83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56419.83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1488682.88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1488682.88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1208827.88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1208827.88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1237620.17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1237620.17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735811.51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735811.51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436602.73</v>
      </c>
      <c r="I70" s="17">
        <v>0</v>
      </c>
      <c r="J70" s="17">
        <v>0</v>
      </c>
      <c r="K70" s="17">
        <v>0</v>
      </c>
      <c r="L70" s="46">
        <f t="shared" si="19"/>
        <v>436602.73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520175.57</v>
      </c>
      <c r="J71" s="17">
        <v>0</v>
      </c>
      <c r="K71" s="17">
        <v>0</v>
      </c>
      <c r="L71" s="46">
        <f t="shared" si="19"/>
        <v>520175.57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649288.53</v>
      </c>
      <c r="K72" s="17">
        <v>0</v>
      </c>
      <c r="L72" s="46">
        <f t="shared" si="19"/>
        <v>649288.53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467781.45</v>
      </c>
      <c r="L73" s="46">
        <f t="shared" si="19"/>
        <v>467781.45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331435.11</v>
      </c>
      <c r="L74" s="46">
        <f t="shared" si="19"/>
        <v>331435.11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2024-01-17T18:55:04Z</dcterms:modified>
  <cp:category/>
  <cp:version/>
  <cp:contentType/>
  <cp:contentStatus/>
</cp:coreProperties>
</file>