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<sst xmlns="http://schemas.openxmlformats.org/spreadsheetml/2006/main" count="87" uniqueCount="86">
  <si>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</si>
  <si>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</si>
  <si>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</si>
  <si>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</si>
  <si>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</si>
  <si>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</si>
  <si>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</si>
  <si>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</si>
  <si>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</si>
  <si>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</si>
  <si>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</si>
  <si>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</si>
  <si>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</si>
  <si>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</si>
  <si>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</si>
  <si>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</si>
  <si>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</si>
  <si>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</si>
  <si>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</si>
  <si>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</si>
  <si>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</si>
  <si>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</si>
  <si>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</si>
  <si>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</si>
  <si>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</si>
  <si>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</si>
  <si>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</si>
  <si>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</si>
  <si>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</si>
  <si>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</si>
  <si>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</si>
  <si>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</si>
  <si>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</si>
  <si>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</si>
  <si>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</si>
  <si>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</si>
  <si>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</si>
  <si>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</si>
  <si>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</si>
  <si>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</si>
  <si>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</si>
  <si>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</si>
  <si>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</si>
  <si>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</si>
  <si>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</si>
  <si>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</si>
  <si>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</si>
  <si>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</si>
  <si>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</si>
  <si>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</si>
  <si>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</si>
  <si>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</si>
  <si>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</si>
  <si>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</si>
  <si>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</si>
  <si>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</si>
  <si>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</si>
  <si>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</si>
  <si>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</si>
  <si>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</si>
  <si>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</si>
  <si>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</si>
  <si>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</si>
  <si>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</si>
  <si>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</si>
  <si>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</si>
  <si>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</si>
  <si>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</si>
  <si>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</si>
  <si>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</si>
  <si>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</si>
  <si>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</si>
  <si>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</si>
  <si>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</si>
  <si>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</si>
  <si>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</si>
  <si>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</si>
  <si>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</si>
  <si>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</si>
  <si>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</si>
  <si>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</si>
  <si>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</si>
  <si>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</si>
  <si>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</si>
  <si>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10/01/24 - VENCIMENTO 17/01/24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</si>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</sst>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75598</v>
      </c>
      <c r="C7" s="10">
        <f aca="true" t="shared" si="0" ref="C7:K7">C8+C11</f>
        <v>96130</v>
      </c>
      <c r="D7" s="10">
        <f t="shared" si="0"/>
        <v>281575</v>
      </c>
      <c r="E7" s="10">
        <f t="shared" si="0"/>
        <v>215419</v>
      </c>
      <c r="F7" s="10">
        <f t="shared" si="0"/>
        <v>229437</v>
      </c>
      <c r="G7" s="10">
        <f t="shared" si="0"/>
        <v>131924</v>
      </c>
      <c r="H7" s="10">
        <f t="shared" si="0"/>
        <v>76235</v>
      </c>
      <c r="I7" s="10">
        <f t="shared" si="0"/>
        <v>107406</v>
      </c>
      <c r="J7" s="10">
        <f t="shared" si="0"/>
        <v>102065</v>
      </c>
      <c r="K7" s="10">
        <f t="shared" si="0"/>
        <v>191287</v>
      </c>
      <c r="L7" s="10">
        <f aca="true" t="shared" si="1" ref="L7:L13">SUM(B7:K7)</f>
        <v>1507076</v>
      </c>
      <c r="M7" s="11"/>
    </row>
    <row r="8" spans="1:13" ht="17.25" customHeight="1">
      <c r="A8" s="12" t="s">
        <v>81</v>
      </c>
      <c r="B8" s="13">
        <f>B9+B10</f>
        <v>4730</v>
      </c>
      <c r="C8" s="13">
        <f aca="true" t="shared" si="2" ref="C8:K8">C9+C10</f>
        <v>5162</v>
      </c>
      <c r="D8" s="13">
        <f t="shared" si="2"/>
        <v>15646</v>
      </c>
      <c r="E8" s="13">
        <f t="shared" si="2"/>
        <v>10557</v>
      </c>
      <c r="F8" s="13">
        <f t="shared" si="2"/>
        <v>9778</v>
      </c>
      <c r="G8" s="13">
        <f t="shared" si="2"/>
        <v>8068</v>
      </c>
      <c r="H8" s="13">
        <f t="shared" si="2"/>
        <v>3844</v>
      </c>
      <c r="I8" s="13">
        <f t="shared" si="2"/>
        <v>4218</v>
      </c>
      <c r="J8" s="13">
        <f t="shared" si="2"/>
        <v>5307</v>
      </c>
      <c r="K8" s="13">
        <f t="shared" si="2"/>
        <v>9827</v>
      </c>
      <c r="L8" s="13">
        <f t="shared" si="1"/>
        <v>77137</v>
      </c>
      <c r="M8"/>
    </row>
    <row r="9" spans="1:13" ht="17.25" customHeight="1">
      <c r="A9" s="14" t="s">
        <v>18</v>
      </c>
      <c r="B9" s="15">
        <v>4727</v>
      </c>
      <c r="C9" s="15">
        <v>5162</v>
      </c>
      <c r="D9" s="15">
        <v>15646</v>
      </c>
      <c r="E9" s="15">
        <v>10557</v>
      </c>
      <c r="F9" s="15">
        <v>9778</v>
      </c>
      <c r="G9" s="15">
        <v>8068</v>
      </c>
      <c r="H9" s="15">
        <v>3783</v>
      </c>
      <c r="I9" s="15">
        <v>4218</v>
      </c>
      <c r="J9" s="15">
        <v>5307</v>
      </c>
      <c r="K9" s="15">
        <v>9827</v>
      </c>
      <c r="L9" s="13">
        <f t="shared" si="1"/>
        <v>77073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64</v>
      </c>
      <c r="M10"/>
    </row>
    <row r="11" spans="1:13" ht="17.25" customHeight="1">
      <c r="A11" s="12" t="s">
        <v>70</v>
      </c>
      <c r="B11" s="15">
        <v>70868</v>
      </c>
      <c r="C11" s="15">
        <v>90968</v>
      </c>
      <c r="D11" s="15">
        <v>265929</v>
      </c>
      <c r="E11" s="15">
        <v>204862</v>
      </c>
      <c r="F11" s="15">
        <v>219659</v>
      </c>
      <c r="G11" s="15">
        <v>123856</v>
      </c>
      <c r="H11" s="15">
        <v>72391</v>
      </c>
      <c r="I11" s="15">
        <v>103188</v>
      </c>
      <c r="J11" s="15">
        <v>96758</v>
      </c>
      <c r="K11" s="15">
        <v>181460</v>
      </c>
      <c r="L11" s="13">
        <f t="shared" si="1"/>
        <v>1429939</v>
      </c>
      <c r="M11" s="60"/>
    </row>
    <row r="12" spans="1:13" ht="17.25" customHeight="1">
      <c r="A12" s="14" t="s">
        <v>83</v>
      </c>
      <c r="B12" s="15">
        <v>8836</v>
      </c>
      <c r="C12" s="15">
        <v>7471</v>
      </c>
      <c r="D12" s="15">
        <v>25725</v>
      </c>
      <c r="E12" s="15">
        <v>22514</v>
      </c>
      <c r="F12" s="15">
        <v>20949</v>
      </c>
      <c r="G12" s="15">
        <v>12467</v>
      </c>
      <c r="H12" s="15">
        <v>6989</v>
      </c>
      <c r="I12" s="15">
        <v>6186</v>
      </c>
      <c r="J12" s="15">
        <v>7498</v>
      </c>
      <c r="K12" s="15">
        <v>12731</v>
      </c>
      <c r="L12" s="13">
        <f t="shared" si="1"/>
        <v>131366</v>
      </c>
      <c r="M12" s="60"/>
    </row>
    <row r="13" spans="1:13" ht="17.25" customHeight="1">
      <c r="A13" s="14" t="s">
        <v>71</v>
      </c>
      <c r="B13" s="15">
        <f>+B11-B12</f>
        <v>62032</v>
      </c>
      <c r="C13" s="15">
        <f aca="true" t="shared" si="3" ref="C13:K13">+C11-C12</f>
        <v>83497</v>
      </c>
      <c r="D13" s="15">
        <f t="shared" si="3"/>
        <v>240204</v>
      </c>
      <c r="E13" s="15">
        <f t="shared" si="3"/>
        <v>182348</v>
      </c>
      <c r="F13" s="15">
        <f t="shared" si="3"/>
        <v>198710</v>
      </c>
      <c r="G13" s="15">
        <f t="shared" si="3"/>
        <v>111389</v>
      </c>
      <c r="H13" s="15">
        <f t="shared" si="3"/>
        <v>65402</v>
      </c>
      <c r="I13" s="15">
        <f t="shared" si="3"/>
        <v>97002</v>
      </c>
      <c r="J13" s="15">
        <f t="shared" si="3"/>
        <v>89260</v>
      </c>
      <c r="K13" s="15">
        <f t="shared" si="3"/>
        <v>168729</v>
      </c>
      <c r="L13" s="13">
        <f t="shared" si="1"/>
        <v>1298573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1.210857771580183</v>
      </c>
      <c r="C18" s="22">
        <v>1.163244742418431</v>
      </c>
      <c r="D18" s="22">
        <v>1.077273074315269</v>
      </c>
      <c r="E18" s="22">
        <v>1.136767381978867</v>
      </c>
      <c r="F18" s="22">
        <v>1.211592231887455</v>
      </c>
      <c r="G18" s="22">
        <v>1.153887830062556</v>
      </c>
      <c r="H18" s="22">
        <v>1.079216020191063</v>
      </c>
      <c r="I18" s="22">
        <v>1.114567796226631</v>
      </c>
      <c r="J18" s="22">
        <v>1.328265997777833</v>
      </c>
      <c r="K18" s="22">
        <v>1.092179755281437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707096.7600000001</v>
      </c>
      <c r="C20" s="25">
        <f aca="true" t="shared" si="4" ref="C20:K20">SUM(C21:C30)</f>
        <v>477848.66</v>
      </c>
      <c r="D20" s="25">
        <f t="shared" si="4"/>
        <v>1556611.1800000002</v>
      </c>
      <c r="E20" s="25">
        <f t="shared" si="4"/>
        <v>1259097.97</v>
      </c>
      <c r="F20" s="25">
        <f t="shared" si="4"/>
        <v>1279605.9400000002</v>
      </c>
      <c r="G20" s="25">
        <f t="shared" si="4"/>
        <v>768257.6299999999</v>
      </c>
      <c r="H20" s="25">
        <f t="shared" si="4"/>
        <v>458966.92999999993</v>
      </c>
      <c r="I20" s="25">
        <f t="shared" si="4"/>
        <v>544593.6900000001</v>
      </c>
      <c r="J20" s="25">
        <f t="shared" si="4"/>
        <v>669853.2999999999</v>
      </c>
      <c r="K20" s="25">
        <f t="shared" si="4"/>
        <v>842209.03</v>
      </c>
      <c r="L20" s="25">
        <f>SUM(B20:K20)</f>
        <v>8564141.09</v>
      </c>
      <c r="M20"/>
    </row>
    <row r="21" spans="1:13" ht="17.25" customHeight="1">
      <c r="A21" s="26" t="s">
        <v>22</v>
      </c>
      <c r="B21" s="56">
        <f>ROUND((B15+B16)*B7,2)</f>
        <v>553898.99</v>
      </c>
      <c r="C21" s="56">
        <f aca="true" t="shared" si="5" ref="C21:K21">ROUND((C15+C16)*C7,2)</f>
        <v>396565.09</v>
      </c>
      <c r="D21" s="56">
        <f t="shared" si="5"/>
        <v>1382505.09</v>
      </c>
      <c r="E21" s="56">
        <f t="shared" si="5"/>
        <v>1071364.85</v>
      </c>
      <c r="F21" s="56">
        <f t="shared" si="5"/>
        <v>1008237.95</v>
      </c>
      <c r="G21" s="56">
        <f t="shared" si="5"/>
        <v>637443.58</v>
      </c>
      <c r="H21" s="56">
        <f t="shared" si="5"/>
        <v>405760.79</v>
      </c>
      <c r="I21" s="56">
        <f t="shared" si="5"/>
        <v>473971.94</v>
      </c>
      <c r="J21" s="56">
        <f t="shared" si="5"/>
        <v>485074.12</v>
      </c>
      <c r="K21" s="56">
        <f t="shared" si="5"/>
        <v>742384.85</v>
      </c>
      <c r="L21" s="33">
        <f aca="true" t="shared" si="6" ref="L21:L29">SUM(B21:K21)</f>
        <v>7157207.25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116793.91</v>
      </c>
      <c r="C22" s="33">
        <f t="shared" si="7"/>
        <v>64737.17</v>
      </c>
      <c r="D22" s="33">
        <f t="shared" si="7"/>
        <v>106830.42</v>
      </c>
      <c r="E22" s="33">
        <f t="shared" si="7"/>
        <v>146527.77</v>
      </c>
      <c r="F22" s="33">
        <f t="shared" si="7"/>
        <v>213335.32</v>
      </c>
      <c r="G22" s="33">
        <f t="shared" si="7"/>
        <v>98094.81</v>
      </c>
      <c r="H22" s="33">
        <f t="shared" si="7"/>
        <v>32142.75</v>
      </c>
      <c r="I22" s="33">
        <f t="shared" si="7"/>
        <v>54301.92</v>
      </c>
      <c r="J22" s="33">
        <f t="shared" si="7"/>
        <v>159233.34</v>
      </c>
      <c r="K22" s="33">
        <f t="shared" si="7"/>
        <v>68432.85</v>
      </c>
      <c r="L22" s="33">
        <f t="shared" si="6"/>
        <v>1060430.2600000002</v>
      </c>
      <c r="M22"/>
    </row>
    <row r="23" spans="1:13" ht="17.25" customHeight="1">
      <c r="A23" s="27" t="s">
        <v>24</v>
      </c>
      <c r="B23" s="33">
        <v>2376.84</v>
      </c>
      <c r="C23" s="33">
        <v>13986.29</v>
      </c>
      <c r="D23" s="33">
        <v>61146.33</v>
      </c>
      <c r="E23" s="33">
        <v>35623.52</v>
      </c>
      <c r="F23" s="33">
        <v>52352.31</v>
      </c>
      <c r="G23" s="33">
        <v>31485.66</v>
      </c>
      <c r="H23" s="33">
        <v>18537.63</v>
      </c>
      <c r="I23" s="33">
        <v>13641.13</v>
      </c>
      <c r="J23" s="33">
        <v>20903.09</v>
      </c>
      <c r="K23" s="33">
        <v>26415.66</v>
      </c>
      <c r="L23" s="33">
        <f t="shared" si="6"/>
        <v>276468.46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432.95</v>
      </c>
      <c r="D26" s="33">
        <v>1407.78</v>
      </c>
      <c r="E26" s="33">
        <v>1138.2</v>
      </c>
      <c r="F26" s="33">
        <v>1157.27</v>
      </c>
      <c r="G26" s="33">
        <v>694.36</v>
      </c>
      <c r="H26" s="33">
        <v>413.89</v>
      </c>
      <c r="I26" s="33">
        <v>492.86</v>
      </c>
      <c r="J26" s="33">
        <v>604.5</v>
      </c>
      <c r="K26" s="33">
        <v>762.43</v>
      </c>
      <c r="L26" s="33">
        <f t="shared" si="6"/>
        <v>7744.14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-127669.39</v>
      </c>
      <c r="C32" s="33">
        <f t="shared" si="8"/>
        <v>-22712.8</v>
      </c>
      <c r="D32" s="33">
        <f t="shared" si="8"/>
        <v>-68842.4</v>
      </c>
      <c r="E32" s="33">
        <f t="shared" si="8"/>
        <v>-52218.920000000115</v>
      </c>
      <c r="F32" s="33">
        <f t="shared" si="8"/>
        <v>-43023.2</v>
      </c>
      <c r="G32" s="33">
        <f t="shared" si="8"/>
        <v>-35499.2</v>
      </c>
      <c r="H32" s="33">
        <f t="shared" si="8"/>
        <v>-23242.45</v>
      </c>
      <c r="I32" s="33">
        <f t="shared" si="8"/>
        <v>-23898.18</v>
      </c>
      <c r="J32" s="33">
        <f t="shared" si="8"/>
        <v>-23350.8</v>
      </c>
      <c r="K32" s="33">
        <f t="shared" si="8"/>
        <v>-43238.8</v>
      </c>
      <c r="L32" s="33">
        <f aca="true" t="shared" si="9" ref="L32:L39">SUM(B32:K32)</f>
        <v>-463696.14000000013</v>
      </c>
      <c r="M32"/>
    </row>
    <row r="33" spans="1:13" ht="18.75" customHeight="1">
      <c r="A33" s="27" t="s">
        <v>28</v>
      </c>
      <c r="B33" s="33">
        <f>B34+B35+B36+B37</f>
        <v>-20798.8</v>
      </c>
      <c r="C33" s="33">
        <f aca="true" t="shared" si="10" ref="C33:K33">C34+C35+C36+C37</f>
        <v>-22712.8</v>
      </c>
      <c r="D33" s="33">
        <f t="shared" si="10"/>
        <v>-68842.4</v>
      </c>
      <c r="E33" s="33">
        <f t="shared" si="10"/>
        <v>-46450.8</v>
      </c>
      <c r="F33" s="33">
        <f t="shared" si="10"/>
        <v>-43023.2</v>
      </c>
      <c r="G33" s="33">
        <f t="shared" si="10"/>
        <v>-35499.2</v>
      </c>
      <c r="H33" s="33">
        <f t="shared" si="10"/>
        <v>-16645.2</v>
      </c>
      <c r="I33" s="33">
        <f t="shared" si="10"/>
        <v>-23898.18</v>
      </c>
      <c r="J33" s="33">
        <f t="shared" si="10"/>
        <v>-23350.8</v>
      </c>
      <c r="K33" s="33">
        <f t="shared" si="10"/>
        <v>-43238.8</v>
      </c>
      <c r="L33" s="33">
        <f t="shared" si="9"/>
        <v>-344460.18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-20798.8</v>
      </c>
      <c r="C34" s="33">
        <f t="shared" si="11"/>
        <v>-22712.8</v>
      </c>
      <c r="D34" s="33">
        <f t="shared" si="11"/>
        <v>-68842.4</v>
      </c>
      <c r="E34" s="33">
        <f t="shared" si="11"/>
        <v>-46450.8</v>
      </c>
      <c r="F34" s="33">
        <f t="shared" si="11"/>
        <v>-43023.2</v>
      </c>
      <c r="G34" s="33">
        <f t="shared" si="11"/>
        <v>-35499.2</v>
      </c>
      <c r="H34" s="33">
        <f t="shared" si="11"/>
        <v>-16645.2</v>
      </c>
      <c r="I34" s="33">
        <f t="shared" si="11"/>
        <v>-18559.2</v>
      </c>
      <c r="J34" s="33">
        <f t="shared" si="11"/>
        <v>-23350.8</v>
      </c>
      <c r="K34" s="33">
        <f t="shared" si="11"/>
        <v>-43238.8</v>
      </c>
      <c r="L34" s="33">
        <f t="shared" si="9"/>
        <v>-339121.2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-5338.98</v>
      </c>
      <c r="J37" s="17">
        <v>0</v>
      </c>
      <c r="K37" s="17">
        <v>0</v>
      </c>
      <c r="L37" s="33">
        <f t="shared" si="9"/>
        <v>-5338.98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579427.3700000001</v>
      </c>
      <c r="C56" s="41">
        <f t="shared" si="16"/>
        <v>455135.86</v>
      </c>
      <c r="D56" s="41">
        <f t="shared" si="16"/>
        <v>1487768.7800000003</v>
      </c>
      <c r="E56" s="41">
        <f t="shared" si="16"/>
        <v>1206879.0499999998</v>
      </c>
      <c r="F56" s="41">
        <f t="shared" si="16"/>
        <v>1236582.7400000002</v>
      </c>
      <c r="G56" s="41">
        <f t="shared" si="16"/>
        <v>732758.4299999999</v>
      </c>
      <c r="H56" s="41">
        <f t="shared" si="16"/>
        <v>435724.4799999999</v>
      </c>
      <c r="I56" s="41">
        <f t="shared" si="16"/>
        <v>520695.51000000007</v>
      </c>
      <c r="J56" s="41">
        <f t="shared" si="16"/>
        <v>646502.4999999999</v>
      </c>
      <c r="K56" s="41">
        <f t="shared" si="16"/>
        <v>798970.23</v>
      </c>
      <c r="L56" s="42">
        <f t="shared" si="14"/>
        <v>8100444.949999999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579427.37</v>
      </c>
      <c r="C62" s="41">
        <f aca="true" t="shared" si="18" ref="C62:J62">SUM(C63:C74)</f>
        <v>455135.85</v>
      </c>
      <c r="D62" s="41">
        <f t="shared" si="18"/>
        <v>1487768.78</v>
      </c>
      <c r="E62" s="41">
        <f t="shared" si="18"/>
        <v>1206879.05</v>
      </c>
      <c r="F62" s="41">
        <f t="shared" si="18"/>
        <v>1236582.74</v>
      </c>
      <c r="G62" s="41">
        <f t="shared" si="18"/>
        <v>732758.43</v>
      </c>
      <c r="H62" s="41">
        <f t="shared" si="18"/>
        <v>435724.48</v>
      </c>
      <c r="I62" s="41">
        <f>SUM(I63:I79)</f>
        <v>520695.51</v>
      </c>
      <c r="J62" s="41">
        <f t="shared" si="18"/>
        <v>646502.5</v>
      </c>
      <c r="K62" s="41">
        <f>SUM(K63:K76)</f>
        <v>798970.24</v>
      </c>
      <c r="L62" s="46">
        <f>SUM(B62:K62)</f>
        <v>8100444.949999999</v>
      </c>
      <c r="M62" s="40"/>
    </row>
    <row r="63" spans="1:13" ht="18.75" customHeight="1">
      <c r="A63" s="47" t="s">
        <v>46</v>
      </c>
      <c r="B63" s="48">
        <v>579427.37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579427.37</v>
      </c>
      <c r="M63"/>
    </row>
    <row r="64" spans="1:13" ht="18.75" customHeight="1">
      <c r="A64" s="47" t="s">
        <v>55</v>
      </c>
      <c r="B64" s="17">
        <v>0</v>
      </c>
      <c r="C64" s="48">
        <v>398471.44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398471.44</v>
      </c>
      <c r="M64"/>
    </row>
    <row r="65" spans="1:13" ht="18.75" customHeight="1">
      <c r="A65" s="47" t="s">
        <v>56</v>
      </c>
      <c r="B65" s="17">
        <v>0</v>
      </c>
      <c r="C65" s="48">
        <v>56664.41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56664.41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1487768.78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1487768.78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1206879.05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1206879.05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1236582.74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1236582.74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732758.43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732758.43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435724.48</v>
      </c>
      <c r="I70" s="17">
        <v>0</v>
      </c>
      <c r="J70" s="17">
        <v>0</v>
      </c>
      <c r="K70" s="17">
        <v>0</v>
      </c>
      <c r="L70" s="46">
        <f t="shared" si="19"/>
        <v>435724.48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520695.51</v>
      </c>
      <c r="J71" s="17">
        <v>0</v>
      </c>
      <c r="K71" s="17">
        <v>0</v>
      </c>
      <c r="L71" s="46">
        <f t="shared" si="19"/>
        <v>520695.51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646502.5</v>
      </c>
      <c r="K72" s="17">
        <v>0</v>
      </c>
      <c r="L72" s="46">
        <f t="shared" si="19"/>
        <v>646502.5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469235.22</v>
      </c>
      <c r="L73" s="46">
        <f t="shared" si="19"/>
        <v>469235.22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329735.02</v>
      </c>
      <c r="L74" s="46">
        <f t="shared" si="19"/>
        <v>329735.02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2024-01-16T17:32:36Z</dcterms:modified>
  <cp:category/>
  <cp:version/>
  <cp:contentType/>
  <cp:contentStatus/>
</cp:coreProperties>
</file>