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<sst xmlns="http://schemas.openxmlformats.org/spreadsheetml/2006/main" count="87" uniqueCount="86">
  <si>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</si>
  <si>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</si>
  <si>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</si>
  <si>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</si>
  <si>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</si>
  <si>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</si>
  <si>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</si>
  <si>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</si>
  <si>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</si>
  <si>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</si>
  <si>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</si>
  <si>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</si>
  <si>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</si>
  <si>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</si>
  <si>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</si>
  <si>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</si>
  <si>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</si>
  <si>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</si>
  <si>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</si>
  <si>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</si>
  <si>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</si>
  <si>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</si>
  <si>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</si>
  <si>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</si>
  <si>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</si>
  <si>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</si>
  <si>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</si>
  <si>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</si>
  <si>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</si>
  <si>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</si>
  <si>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</si>
  <si>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</si>
  <si>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</si>
  <si>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</si>
  <si>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</si>
  <si>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</si>
  <si>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</si>
  <si>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</si>
  <si>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</si>
  <si>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</si>
  <si>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</si>
  <si>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</si>
  <si>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</si>
  <si>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</si>
  <si>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</si>
  <si>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</si>
  <si>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</si>
  <si>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</si>
  <si>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</si>
  <si>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</si>
  <si>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</si>
  <si>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</si>
  <si>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</si>
  <si>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</si>
  <si>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</si>
  <si>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</si>
  <si>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</si>
  <si>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</si>
  <si>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</si>
  <si>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</si>
  <si>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</si>
  <si>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</si>
  <si>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</si>
  <si>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</si>
  <si>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</si>
  <si>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</si>
  <si>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</si>
  <si>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</si>
  <si>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</si>
  <si>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</si>
  <si>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</si>
  <si>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</si>
  <si>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</si>
  <si>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</si>
  <si>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</si>
  <si>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</si>
  <si>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</si>
  <si>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</si>
  <si>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</si>
  <si>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</si>
  <si>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</si>
  <si>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</si>
  <si>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</si>
  <si>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</si>
  <si>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09/01/24 - VENCIMENTO 16/01/24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</si>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</sst>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74882</v>
      </c>
      <c r="C7" s="10">
        <f aca="true" t="shared" si="0" ref="C7:K7">C8+C11</f>
        <v>95825</v>
      </c>
      <c r="D7" s="10">
        <f t="shared" si="0"/>
        <v>278089</v>
      </c>
      <c r="E7" s="10">
        <f t="shared" si="0"/>
        <v>217120</v>
      </c>
      <c r="F7" s="10">
        <f t="shared" si="0"/>
        <v>228548</v>
      </c>
      <c r="G7" s="10">
        <f t="shared" si="0"/>
        <v>131230</v>
      </c>
      <c r="H7" s="10">
        <f t="shared" si="0"/>
        <v>74704</v>
      </c>
      <c r="I7" s="10">
        <f t="shared" si="0"/>
        <v>104215</v>
      </c>
      <c r="J7" s="10">
        <f t="shared" si="0"/>
        <v>103585</v>
      </c>
      <c r="K7" s="10">
        <f t="shared" si="0"/>
        <v>187760</v>
      </c>
      <c r="L7" s="10">
        <f aca="true" t="shared" si="1" ref="L7:L13">SUM(B7:K7)</f>
        <v>1495958</v>
      </c>
      <c r="M7" s="11"/>
    </row>
    <row r="8" spans="1:13" ht="17.25" customHeight="1">
      <c r="A8" s="12" t="s">
        <v>81</v>
      </c>
      <c r="B8" s="13">
        <f>B9+B10</f>
        <v>4867</v>
      </c>
      <c r="C8" s="13">
        <f aca="true" t="shared" si="2" ref="C8:K8">C9+C10</f>
        <v>5360</v>
      </c>
      <c r="D8" s="13">
        <f t="shared" si="2"/>
        <v>15374</v>
      </c>
      <c r="E8" s="13">
        <f t="shared" si="2"/>
        <v>11097</v>
      </c>
      <c r="F8" s="13">
        <f t="shared" si="2"/>
        <v>10234</v>
      </c>
      <c r="G8" s="13">
        <f t="shared" si="2"/>
        <v>8094</v>
      </c>
      <c r="H8" s="13">
        <f t="shared" si="2"/>
        <v>3798</v>
      </c>
      <c r="I8" s="13">
        <f t="shared" si="2"/>
        <v>4195</v>
      </c>
      <c r="J8" s="13">
        <f t="shared" si="2"/>
        <v>5509</v>
      </c>
      <c r="K8" s="13">
        <f t="shared" si="2"/>
        <v>9605</v>
      </c>
      <c r="L8" s="13">
        <f t="shared" si="1"/>
        <v>78133</v>
      </c>
      <c r="M8"/>
    </row>
    <row r="9" spans="1:13" ht="17.25" customHeight="1">
      <c r="A9" s="14" t="s">
        <v>18</v>
      </c>
      <c r="B9" s="15">
        <v>4862</v>
      </c>
      <c r="C9" s="15">
        <v>5360</v>
      </c>
      <c r="D9" s="15">
        <v>15374</v>
      </c>
      <c r="E9" s="15">
        <v>11097</v>
      </c>
      <c r="F9" s="15">
        <v>10234</v>
      </c>
      <c r="G9" s="15">
        <v>8094</v>
      </c>
      <c r="H9" s="15">
        <v>3724</v>
      </c>
      <c r="I9" s="15">
        <v>4195</v>
      </c>
      <c r="J9" s="15">
        <v>5509</v>
      </c>
      <c r="K9" s="15">
        <v>9605</v>
      </c>
      <c r="L9" s="13">
        <f t="shared" si="1"/>
        <v>78054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74</v>
      </c>
      <c r="I10" s="15">
        <v>0</v>
      </c>
      <c r="J10" s="15">
        <v>0</v>
      </c>
      <c r="K10" s="15">
        <v>0</v>
      </c>
      <c r="L10" s="13">
        <f t="shared" si="1"/>
        <v>79</v>
      </c>
      <c r="M10"/>
    </row>
    <row r="11" spans="1:13" ht="17.25" customHeight="1">
      <c r="A11" s="12" t="s">
        <v>70</v>
      </c>
      <c r="B11" s="15">
        <v>70015</v>
      </c>
      <c r="C11" s="15">
        <v>90465</v>
      </c>
      <c r="D11" s="15">
        <v>262715</v>
      </c>
      <c r="E11" s="15">
        <v>206023</v>
      </c>
      <c r="F11" s="15">
        <v>218314</v>
      </c>
      <c r="G11" s="15">
        <v>123136</v>
      </c>
      <c r="H11" s="15">
        <v>70906</v>
      </c>
      <c r="I11" s="15">
        <v>100020</v>
      </c>
      <c r="J11" s="15">
        <v>98076</v>
      </c>
      <c r="K11" s="15">
        <v>178155</v>
      </c>
      <c r="L11" s="13">
        <f t="shared" si="1"/>
        <v>1417825</v>
      </c>
      <c r="M11" s="60"/>
    </row>
    <row r="12" spans="1:13" ht="17.25" customHeight="1">
      <c r="A12" s="14" t="s">
        <v>83</v>
      </c>
      <c r="B12" s="15">
        <v>9154</v>
      </c>
      <c r="C12" s="15">
        <v>7479</v>
      </c>
      <c r="D12" s="15">
        <v>25355</v>
      </c>
      <c r="E12" s="15">
        <v>23116</v>
      </c>
      <c r="F12" s="15">
        <v>20935</v>
      </c>
      <c r="G12" s="15">
        <v>12801</v>
      </c>
      <c r="H12" s="15">
        <v>6826</v>
      </c>
      <c r="I12" s="15">
        <v>6175</v>
      </c>
      <c r="J12" s="15">
        <v>7786</v>
      </c>
      <c r="K12" s="15">
        <v>12756</v>
      </c>
      <c r="L12" s="13">
        <f t="shared" si="1"/>
        <v>132383</v>
      </c>
      <c r="M12" s="60"/>
    </row>
    <row r="13" spans="1:13" ht="17.25" customHeight="1">
      <c r="A13" s="14" t="s">
        <v>71</v>
      </c>
      <c r="B13" s="15">
        <f>+B11-B12</f>
        <v>60861</v>
      </c>
      <c r="C13" s="15">
        <f aca="true" t="shared" si="3" ref="C13:K13">+C11-C12</f>
        <v>82986</v>
      </c>
      <c r="D13" s="15">
        <f t="shared" si="3"/>
        <v>237360</v>
      </c>
      <c r="E13" s="15">
        <f t="shared" si="3"/>
        <v>182907</v>
      </c>
      <c r="F13" s="15">
        <f t="shared" si="3"/>
        <v>197379</v>
      </c>
      <c r="G13" s="15">
        <f t="shared" si="3"/>
        <v>110335</v>
      </c>
      <c r="H13" s="15">
        <f t="shared" si="3"/>
        <v>64080</v>
      </c>
      <c r="I13" s="15">
        <f t="shared" si="3"/>
        <v>93845</v>
      </c>
      <c r="J13" s="15">
        <f t="shared" si="3"/>
        <v>90290</v>
      </c>
      <c r="K13" s="15">
        <f t="shared" si="3"/>
        <v>165399</v>
      </c>
      <c r="L13" s="13">
        <f t="shared" si="1"/>
        <v>1285442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1.220629407086371</v>
      </c>
      <c r="C18" s="22">
        <v>1.161597816202113</v>
      </c>
      <c r="D18" s="22">
        <v>1.085612977601987</v>
      </c>
      <c r="E18" s="22">
        <v>1.131154658850891</v>
      </c>
      <c r="F18" s="22">
        <v>1.21299067549814</v>
      </c>
      <c r="G18" s="22">
        <v>1.160126726373928</v>
      </c>
      <c r="H18" s="22">
        <v>1.100328936559212</v>
      </c>
      <c r="I18" s="22">
        <v>1.139710055616738</v>
      </c>
      <c r="J18" s="22">
        <v>1.309924560033289</v>
      </c>
      <c r="K18" s="22">
        <v>1.107717984340166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706232.5400000002</v>
      </c>
      <c r="C20" s="25">
        <f aca="true" t="shared" si="4" ref="C20:K20">SUM(C21:C30)</f>
        <v>475855.6099999999</v>
      </c>
      <c r="D20" s="25">
        <f t="shared" si="4"/>
        <v>1549467.85</v>
      </c>
      <c r="E20" s="25">
        <f t="shared" si="4"/>
        <v>1262193.3599999999</v>
      </c>
      <c r="F20" s="25">
        <f t="shared" si="4"/>
        <v>1276075.4200000002</v>
      </c>
      <c r="G20" s="25">
        <f t="shared" si="4"/>
        <v>767728.35</v>
      </c>
      <c r="H20" s="25">
        <f t="shared" si="4"/>
        <v>458723.17999999993</v>
      </c>
      <c r="I20" s="25">
        <f t="shared" si="4"/>
        <v>540153.66</v>
      </c>
      <c r="J20" s="25">
        <f t="shared" si="4"/>
        <v>670636.6100000001</v>
      </c>
      <c r="K20" s="25">
        <f t="shared" si="4"/>
        <v>838516.74</v>
      </c>
      <c r="L20" s="25">
        <f>SUM(B20:K20)</f>
        <v>8545583.32</v>
      </c>
      <c r="M20"/>
    </row>
    <row r="21" spans="1:13" ht="17.25" customHeight="1">
      <c r="A21" s="26" t="s">
        <v>22</v>
      </c>
      <c r="B21" s="56">
        <f>ROUND((B15+B16)*B7,2)</f>
        <v>548652.93</v>
      </c>
      <c r="C21" s="56">
        <f aca="true" t="shared" si="5" ref="C21:K21">ROUND((C15+C16)*C7,2)</f>
        <v>395306.87</v>
      </c>
      <c r="D21" s="56">
        <f t="shared" si="5"/>
        <v>1365389.18</v>
      </c>
      <c r="E21" s="56">
        <f t="shared" si="5"/>
        <v>1079824.61</v>
      </c>
      <c r="F21" s="56">
        <f t="shared" si="5"/>
        <v>1004331.33</v>
      </c>
      <c r="G21" s="56">
        <f t="shared" si="5"/>
        <v>634090.24</v>
      </c>
      <c r="H21" s="56">
        <f t="shared" si="5"/>
        <v>397612.04</v>
      </c>
      <c r="I21" s="56">
        <f t="shared" si="5"/>
        <v>459890.37</v>
      </c>
      <c r="J21" s="56">
        <f t="shared" si="5"/>
        <v>492298.07</v>
      </c>
      <c r="K21" s="56">
        <f t="shared" si="5"/>
        <v>728696.56</v>
      </c>
      <c r="L21" s="33">
        <f aca="true" t="shared" si="6" ref="L21:L29">SUM(B21:K21)</f>
        <v>7106092.200000001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121048.97</v>
      </c>
      <c r="C22" s="33">
        <f t="shared" si="7"/>
        <v>63880.73</v>
      </c>
      <c r="D22" s="33">
        <f t="shared" si="7"/>
        <v>116895.03</v>
      </c>
      <c r="E22" s="33">
        <f t="shared" si="7"/>
        <v>141624.03</v>
      </c>
      <c r="F22" s="33">
        <f t="shared" si="7"/>
        <v>213913.21</v>
      </c>
      <c r="G22" s="33">
        <f t="shared" si="7"/>
        <v>101534.79</v>
      </c>
      <c r="H22" s="33">
        <f t="shared" si="7"/>
        <v>39891.99</v>
      </c>
      <c r="I22" s="33">
        <f t="shared" si="7"/>
        <v>64251.31</v>
      </c>
      <c r="J22" s="33">
        <f t="shared" si="7"/>
        <v>152575.26</v>
      </c>
      <c r="K22" s="33">
        <f t="shared" si="7"/>
        <v>78493.72</v>
      </c>
      <c r="L22" s="33">
        <f t="shared" si="6"/>
        <v>1094109.04</v>
      </c>
      <c r="M22"/>
    </row>
    <row r="23" spans="1:13" ht="17.25" customHeight="1">
      <c r="A23" s="27" t="s">
        <v>24</v>
      </c>
      <c r="B23" s="33">
        <v>2503.62</v>
      </c>
      <c r="C23" s="33">
        <v>14110.62</v>
      </c>
      <c r="D23" s="33">
        <v>61059.75</v>
      </c>
      <c r="E23" s="33">
        <v>35160.16</v>
      </c>
      <c r="F23" s="33">
        <v>52153.25</v>
      </c>
      <c r="G23" s="33">
        <v>30869.74</v>
      </c>
      <c r="H23" s="33">
        <v>18693.39</v>
      </c>
      <c r="I23" s="33">
        <v>13336</v>
      </c>
      <c r="J23" s="33">
        <v>21117.81</v>
      </c>
      <c r="K23" s="33">
        <v>26353.51</v>
      </c>
      <c r="L23" s="33">
        <f t="shared" si="6"/>
        <v>275357.85000000003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639.9</v>
      </c>
      <c r="C26" s="33">
        <v>430.23</v>
      </c>
      <c r="D26" s="33">
        <v>1402.33</v>
      </c>
      <c r="E26" s="33">
        <v>1140.93</v>
      </c>
      <c r="F26" s="33">
        <v>1154.54</v>
      </c>
      <c r="G26" s="33">
        <v>694.36</v>
      </c>
      <c r="H26" s="33">
        <v>413.89</v>
      </c>
      <c r="I26" s="33">
        <v>490.14</v>
      </c>
      <c r="J26" s="33">
        <v>607.22</v>
      </c>
      <c r="K26" s="33">
        <v>759.71</v>
      </c>
      <c r="L26" s="33">
        <f t="shared" si="6"/>
        <v>7733.250000000001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-128263.39</v>
      </c>
      <c r="C32" s="33">
        <f t="shared" si="8"/>
        <v>-23584</v>
      </c>
      <c r="D32" s="33">
        <f t="shared" si="8"/>
        <v>-67645.6</v>
      </c>
      <c r="E32" s="33">
        <f t="shared" si="8"/>
        <v>1083005.0799999998</v>
      </c>
      <c r="F32" s="33">
        <f t="shared" si="8"/>
        <v>1298970.4</v>
      </c>
      <c r="G32" s="33">
        <f t="shared" si="8"/>
        <v>-35613.6</v>
      </c>
      <c r="H32" s="33">
        <f t="shared" si="8"/>
        <v>-22982.85</v>
      </c>
      <c r="I32" s="33">
        <f t="shared" si="8"/>
        <v>459518.23</v>
      </c>
      <c r="J32" s="33">
        <f t="shared" si="8"/>
        <v>-24239.6</v>
      </c>
      <c r="K32" s="33">
        <f t="shared" si="8"/>
        <v>-42262</v>
      </c>
      <c r="L32" s="33">
        <f aca="true" t="shared" si="9" ref="L32:L39">SUM(B32:K32)</f>
        <v>2496902.6699999995</v>
      </c>
      <c r="M32"/>
    </row>
    <row r="33" spans="1:13" ht="18.75" customHeight="1">
      <c r="A33" s="27" t="s">
        <v>28</v>
      </c>
      <c r="B33" s="33">
        <f>B34+B35+B36+B37</f>
        <v>-21392.8</v>
      </c>
      <c r="C33" s="33">
        <f aca="true" t="shared" si="10" ref="C33:K33">C34+C35+C36+C37</f>
        <v>-23584</v>
      </c>
      <c r="D33" s="33">
        <f t="shared" si="10"/>
        <v>-67645.6</v>
      </c>
      <c r="E33" s="33">
        <f t="shared" si="10"/>
        <v>-48826.8</v>
      </c>
      <c r="F33" s="33">
        <f t="shared" si="10"/>
        <v>-45029.6</v>
      </c>
      <c r="G33" s="33">
        <f t="shared" si="10"/>
        <v>-35613.6</v>
      </c>
      <c r="H33" s="33">
        <f t="shared" si="10"/>
        <v>-16385.6</v>
      </c>
      <c r="I33" s="33">
        <f t="shared" si="10"/>
        <v>-26481.77</v>
      </c>
      <c r="J33" s="33">
        <f t="shared" si="10"/>
        <v>-24239.6</v>
      </c>
      <c r="K33" s="33">
        <f t="shared" si="10"/>
        <v>-42262</v>
      </c>
      <c r="L33" s="33">
        <f t="shared" si="9"/>
        <v>-351461.37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-21392.8</v>
      </c>
      <c r="C34" s="33">
        <f t="shared" si="11"/>
        <v>-23584</v>
      </c>
      <c r="D34" s="33">
        <f t="shared" si="11"/>
        <v>-67645.6</v>
      </c>
      <c r="E34" s="33">
        <f t="shared" si="11"/>
        <v>-48826.8</v>
      </c>
      <c r="F34" s="33">
        <f t="shared" si="11"/>
        <v>-45029.6</v>
      </c>
      <c r="G34" s="33">
        <f t="shared" si="11"/>
        <v>-35613.6</v>
      </c>
      <c r="H34" s="33">
        <f t="shared" si="11"/>
        <v>-16385.6</v>
      </c>
      <c r="I34" s="33">
        <f t="shared" si="11"/>
        <v>-18458</v>
      </c>
      <c r="J34" s="33">
        <f t="shared" si="11"/>
        <v>-24239.6</v>
      </c>
      <c r="K34" s="33">
        <f t="shared" si="11"/>
        <v>-42262</v>
      </c>
      <c r="L34" s="33">
        <f t="shared" si="9"/>
        <v>-343437.6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-8023.77</v>
      </c>
      <c r="J37" s="17">
        <v>0</v>
      </c>
      <c r="K37" s="17">
        <v>0</v>
      </c>
      <c r="L37" s="33">
        <f t="shared" si="9"/>
        <v>-8023.77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1131831.88</v>
      </c>
      <c r="F38" s="38">
        <f t="shared" si="12"/>
        <v>1344000</v>
      </c>
      <c r="G38" s="38">
        <f t="shared" si="12"/>
        <v>0</v>
      </c>
      <c r="H38" s="38">
        <f t="shared" si="12"/>
        <v>-6597.25</v>
      </c>
      <c r="I38" s="38">
        <f t="shared" si="12"/>
        <v>486000</v>
      </c>
      <c r="J38" s="38">
        <f t="shared" si="12"/>
        <v>0</v>
      </c>
      <c r="K38" s="38">
        <f t="shared" si="12"/>
        <v>0</v>
      </c>
      <c r="L38" s="33">
        <f t="shared" si="9"/>
        <v>2848364.04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2574000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5912100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577969.1500000001</v>
      </c>
      <c r="C56" s="41">
        <f t="shared" si="16"/>
        <v>452271.6099999999</v>
      </c>
      <c r="D56" s="41">
        <f t="shared" si="16"/>
        <v>1481822.25</v>
      </c>
      <c r="E56" s="41">
        <f t="shared" si="16"/>
        <v>2345198.4399999995</v>
      </c>
      <c r="F56" s="41">
        <f t="shared" si="16"/>
        <v>2575045.8200000003</v>
      </c>
      <c r="G56" s="41">
        <f t="shared" si="16"/>
        <v>732114.75</v>
      </c>
      <c r="H56" s="41">
        <f t="shared" si="16"/>
        <v>435740.32999999996</v>
      </c>
      <c r="I56" s="41">
        <f t="shared" si="16"/>
        <v>999671.89</v>
      </c>
      <c r="J56" s="41">
        <f t="shared" si="16"/>
        <v>646397.0100000001</v>
      </c>
      <c r="K56" s="41">
        <f t="shared" si="16"/>
        <v>796254.74</v>
      </c>
      <c r="L56" s="42">
        <f t="shared" si="14"/>
        <v>11042485.99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577969.15</v>
      </c>
      <c r="C62" s="41">
        <f aca="true" t="shared" si="18" ref="C62:J62">SUM(C63:C74)</f>
        <v>452271.61</v>
      </c>
      <c r="D62" s="41">
        <f t="shared" si="18"/>
        <v>1481822.25</v>
      </c>
      <c r="E62" s="41">
        <f t="shared" si="18"/>
        <v>2345198.44</v>
      </c>
      <c r="F62" s="41">
        <f t="shared" si="18"/>
        <v>2575045.82</v>
      </c>
      <c r="G62" s="41">
        <f t="shared" si="18"/>
        <v>732114.75</v>
      </c>
      <c r="H62" s="41">
        <f t="shared" si="18"/>
        <v>435740.33</v>
      </c>
      <c r="I62" s="41">
        <f>SUM(I63:I79)</f>
        <v>999671.89</v>
      </c>
      <c r="J62" s="41">
        <f t="shared" si="18"/>
        <v>646397.01</v>
      </c>
      <c r="K62" s="41">
        <f>SUM(K63:K76)</f>
        <v>796254.74</v>
      </c>
      <c r="L62" s="46">
        <f>SUM(B62:K62)</f>
        <v>11042485.99</v>
      </c>
      <c r="M62" s="40"/>
    </row>
    <row r="63" spans="1:13" ht="18.75" customHeight="1">
      <c r="A63" s="47" t="s">
        <v>46</v>
      </c>
      <c r="B63" s="48">
        <v>577969.15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577969.15</v>
      </c>
      <c r="M63"/>
    </row>
    <row r="64" spans="1:13" ht="18.75" customHeight="1">
      <c r="A64" s="47" t="s">
        <v>55</v>
      </c>
      <c r="B64" s="17">
        <v>0</v>
      </c>
      <c r="C64" s="48">
        <v>396144.7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396144.7</v>
      </c>
      <c r="M64"/>
    </row>
    <row r="65" spans="1:13" ht="18.75" customHeight="1">
      <c r="A65" s="47" t="s">
        <v>56</v>
      </c>
      <c r="B65" s="17">
        <v>0</v>
      </c>
      <c r="C65" s="48">
        <v>56126.91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56126.91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1481822.25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1481822.25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2345198.44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2345198.44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2575045.82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2575045.82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732114.75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732114.75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435740.33</v>
      </c>
      <c r="I70" s="17">
        <v>0</v>
      </c>
      <c r="J70" s="17">
        <v>0</v>
      </c>
      <c r="K70" s="17">
        <v>0</v>
      </c>
      <c r="L70" s="46">
        <f t="shared" si="19"/>
        <v>435740.33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999671.89</v>
      </c>
      <c r="J71" s="17">
        <v>0</v>
      </c>
      <c r="K71" s="17">
        <v>0</v>
      </c>
      <c r="L71" s="46">
        <f t="shared" si="19"/>
        <v>999671.89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646397.01</v>
      </c>
      <c r="K72" s="17">
        <v>0</v>
      </c>
      <c r="L72" s="46">
        <f t="shared" si="19"/>
        <v>646397.01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466764.53</v>
      </c>
      <c r="L73" s="46">
        <f t="shared" si="19"/>
        <v>466764.53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329490.21</v>
      </c>
      <c r="L74" s="46">
        <f t="shared" si="19"/>
        <v>329490.21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2024-01-15T18:21:13Z</dcterms:modified>
  <cp:category/>
  <cp:version/>
  <cp:contentType/>
  <cp:contentStatus/>
</cp:coreProperties>
</file>