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<sst xmlns="http://schemas.openxmlformats.org/spreadsheetml/2006/main" count="87" uniqueCount="86">
  <si>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</si>
  <si>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</si>
  <si>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</si>
  <si>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</si>
  <si>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</si>
  <si>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</si>
  <si>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</si>
  <si>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</si>
  <si>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</si>
  <si>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</si>
  <si>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</si>
  <si>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</si>
  <si>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</si>
  <si>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</si>
  <si>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</si>
  <si>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</si>
  <si>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</si>
  <si>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</si>
  <si>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</si>
  <si>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</si>
  <si>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</si>
  <si>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</si>
  <si>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</si>
  <si>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</si>
  <si>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</si>
  <si>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</si>
  <si>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</si>
  <si>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</si>
  <si>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</si>
  <si>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</si>
  <si>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</si>
  <si>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</si>
  <si>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</si>
  <si>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</si>
  <si>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</si>
  <si>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</si>
  <si>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</si>
  <si>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</si>
  <si>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</si>
  <si>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</si>
  <si>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</si>
  <si>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</si>
  <si>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</si>
  <si>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</si>
  <si>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</si>
  <si>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</si>
  <si>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</si>
  <si>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</si>
  <si>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</si>
  <si>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</si>
  <si>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</si>
  <si>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</si>
  <si>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</si>
  <si>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</si>
  <si>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</si>
  <si>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</si>
  <si>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</si>
  <si>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</si>
  <si>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</si>
  <si>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</si>
  <si>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</si>
  <si>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</si>
  <si>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</si>
  <si>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</si>
  <si>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</si>
  <si>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</si>
  <si>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</si>
  <si>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</si>
  <si>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</si>
  <si>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</si>
  <si>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</si>
  <si>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</si>
  <si>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</si>
  <si>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</si>
  <si>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</si>
  <si>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</si>
  <si>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</si>
  <si>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</si>
  <si>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</si>
  <si>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</si>
  <si>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</si>
  <si>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</si>
  <si>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</si>
  <si>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</si>
  <si>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08/01/24 - VENCIMENTO 15/01/24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</si>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</sst>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70787</v>
      </c>
      <c r="C7" s="10">
        <f aca="true" t="shared" si="0" ref="C7:K7">C8+C11</f>
        <v>89309</v>
      </c>
      <c r="D7" s="10">
        <f t="shared" si="0"/>
        <v>263081</v>
      </c>
      <c r="E7" s="10">
        <f t="shared" si="0"/>
        <v>202453</v>
      </c>
      <c r="F7" s="10">
        <f t="shared" si="0"/>
        <v>215806</v>
      </c>
      <c r="G7" s="10">
        <f t="shared" si="0"/>
        <v>123178</v>
      </c>
      <c r="H7" s="10">
        <f t="shared" si="0"/>
        <v>70732</v>
      </c>
      <c r="I7" s="10">
        <f t="shared" si="0"/>
        <v>99107</v>
      </c>
      <c r="J7" s="10">
        <f t="shared" si="0"/>
        <v>94202</v>
      </c>
      <c r="K7" s="10">
        <f t="shared" si="0"/>
        <v>180426</v>
      </c>
      <c r="L7" s="10">
        <f aca="true" t="shared" si="1" ref="L7:L13">SUM(B7:K7)</f>
        <v>1409081</v>
      </c>
      <c r="M7" s="11"/>
    </row>
    <row r="8" spans="1:13" ht="17.25" customHeight="1">
      <c r="A8" s="12" t="s">
        <v>81</v>
      </c>
      <c r="B8" s="13">
        <f>B9+B10</f>
        <v>4750</v>
      </c>
      <c r="C8" s="13">
        <f aca="true" t="shared" si="2" ref="C8:K8">C9+C10</f>
        <v>5081</v>
      </c>
      <c r="D8" s="13">
        <f t="shared" si="2"/>
        <v>15572</v>
      </c>
      <c r="E8" s="13">
        <f t="shared" si="2"/>
        <v>10950</v>
      </c>
      <c r="F8" s="13">
        <f t="shared" si="2"/>
        <v>10258</v>
      </c>
      <c r="G8" s="13">
        <f t="shared" si="2"/>
        <v>7715</v>
      </c>
      <c r="H8" s="13">
        <f t="shared" si="2"/>
        <v>3643</v>
      </c>
      <c r="I8" s="13">
        <f t="shared" si="2"/>
        <v>4208</v>
      </c>
      <c r="J8" s="13">
        <f t="shared" si="2"/>
        <v>5260</v>
      </c>
      <c r="K8" s="13">
        <f t="shared" si="2"/>
        <v>9735</v>
      </c>
      <c r="L8" s="13">
        <f t="shared" si="1"/>
        <v>77172</v>
      </c>
      <c r="M8"/>
    </row>
    <row r="9" spans="1:13" ht="17.25" customHeight="1">
      <c r="A9" s="14" t="s">
        <v>18</v>
      </c>
      <c r="B9" s="15">
        <v>4750</v>
      </c>
      <c r="C9" s="15">
        <v>5081</v>
      </c>
      <c r="D9" s="15">
        <v>15572</v>
      </c>
      <c r="E9" s="15">
        <v>10950</v>
      </c>
      <c r="F9" s="15">
        <v>10258</v>
      </c>
      <c r="G9" s="15">
        <v>7715</v>
      </c>
      <c r="H9" s="15">
        <v>3592</v>
      </c>
      <c r="I9" s="15">
        <v>4208</v>
      </c>
      <c r="J9" s="15">
        <v>5260</v>
      </c>
      <c r="K9" s="15">
        <v>9735</v>
      </c>
      <c r="L9" s="13">
        <f t="shared" si="1"/>
        <v>77121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51</v>
      </c>
      <c r="M10"/>
    </row>
    <row r="11" spans="1:13" ht="17.25" customHeight="1">
      <c r="A11" s="12" t="s">
        <v>70</v>
      </c>
      <c r="B11" s="15">
        <v>66037</v>
      </c>
      <c r="C11" s="15">
        <v>84228</v>
      </c>
      <c r="D11" s="15">
        <v>247509</v>
      </c>
      <c r="E11" s="15">
        <v>191503</v>
      </c>
      <c r="F11" s="15">
        <v>205548</v>
      </c>
      <c r="G11" s="15">
        <v>115463</v>
      </c>
      <c r="H11" s="15">
        <v>67089</v>
      </c>
      <c r="I11" s="15">
        <v>94899</v>
      </c>
      <c r="J11" s="15">
        <v>88942</v>
      </c>
      <c r="K11" s="15">
        <v>170691</v>
      </c>
      <c r="L11" s="13">
        <f t="shared" si="1"/>
        <v>1331909</v>
      </c>
      <c r="M11" s="60"/>
    </row>
    <row r="12" spans="1:13" ht="17.25" customHeight="1">
      <c r="A12" s="14" t="s">
        <v>83</v>
      </c>
      <c r="B12" s="15">
        <v>8896</v>
      </c>
      <c r="C12" s="15">
        <v>7400</v>
      </c>
      <c r="D12" s="15">
        <v>24959</v>
      </c>
      <c r="E12" s="15">
        <v>22167</v>
      </c>
      <c r="F12" s="15">
        <v>20094</v>
      </c>
      <c r="G12" s="15">
        <v>12331</v>
      </c>
      <c r="H12" s="15">
        <v>6762</v>
      </c>
      <c r="I12" s="15">
        <v>6023</v>
      </c>
      <c r="J12" s="15">
        <v>7198</v>
      </c>
      <c r="K12" s="15">
        <v>12880</v>
      </c>
      <c r="L12" s="13">
        <f t="shared" si="1"/>
        <v>128710</v>
      </c>
      <c r="M12" s="60"/>
    </row>
    <row r="13" spans="1:13" ht="17.25" customHeight="1">
      <c r="A13" s="14" t="s">
        <v>71</v>
      </c>
      <c r="B13" s="15">
        <f>+B11-B12</f>
        <v>57141</v>
      </c>
      <c r="C13" s="15">
        <f aca="true" t="shared" si="3" ref="C13:K13">+C11-C12</f>
        <v>76828</v>
      </c>
      <c r="D13" s="15">
        <f t="shared" si="3"/>
        <v>222550</v>
      </c>
      <c r="E13" s="15">
        <f t="shared" si="3"/>
        <v>169336</v>
      </c>
      <c r="F13" s="15">
        <f t="shared" si="3"/>
        <v>185454</v>
      </c>
      <c r="G13" s="15">
        <f t="shared" si="3"/>
        <v>103132</v>
      </c>
      <c r="H13" s="15">
        <f t="shared" si="3"/>
        <v>60327</v>
      </c>
      <c r="I13" s="15">
        <f t="shared" si="3"/>
        <v>88876</v>
      </c>
      <c r="J13" s="15">
        <f t="shared" si="3"/>
        <v>81744</v>
      </c>
      <c r="K13" s="15">
        <f t="shared" si="3"/>
        <v>157811</v>
      </c>
      <c r="L13" s="13">
        <f t="shared" si="1"/>
        <v>1203199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1.280454156071372</v>
      </c>
      <c r="C18" s="22">
        <v>1.240022504558854</v>
      </c>
      <c r="D18" s="22">
        <v>1.140758385701499</v>
      </c>
      <c r="E18" s="22">
        <v>1.194505193966317</v>
      </c>
      <c r="F18" s="22">
        <v>1.271403811163905</v>
      </c>
      <c r="G18" s="22">
        <v>1.224227249578154</v>
      </c>
      <c r="H18" s="22">
        <v>1.15212362003636</v>
      </c>
      <c r="I18" s="22">
        <v>1.189155133868139</v>
      </c>
      <c r="J18" s="22">
        <v>1.423686022315577</v>
      </c>
      <c r="K18" s="22">
        <v>1.141748230616604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700551.98</v>
      </c>
      <c r="C20" s="25">
        <f aca="true" t="shared" si="4" ref="C20:K20">SUM(C21:C30)</f>
        <v>473279.12999999995</v>
      </c>
      <c r="D20" s="25">
        <f t="shared" si="4"/>
        <v>1540717.3</v>
      </c>
      <c r="E20" s="25">
        <f t="shared" si="4"/>
        <v>1243770.2</v>
      </c>
      <c r="F20" s="25">
        <f t="shared" si="4"/>
        <v>1262874.2</v>
      </c>
      <c r="G20" s="25">
        <f t="shared" si="4"/>
        <v>760908.54</v>
      </c>
      <c r="H20" s="25">
        <f t="shared" si="4"/>
        <v>454776.6099999999</v>
      </c>
      <c r="I20" s="25">
        <f t="shared" si="4"/>
        <v>536579.7400000001</v>
      </c>
      <c r="J20" s="25">
        <f t="shared" si="4"/>
        <v>662910.85</v>
      </c>
      <c r="K20" s="25">
        <f t="shared" si="4"/>
        <v>830722.12</v>
      </c>
      <c r="L20" s="25">
        <f>SUM(B20:K20)</f>
        <v>8467090.67</v>
      </c>
      <c r="M20"/>
    </row>
    <row r="21" spans="1:13" ht="17.25" customHeight="1">
      <c r="A21" s="26" t="s">
        <v>22</v>
      </c>
      <c r="B21" s="56">
        <f>ROUND((B15+B16)*B7,2)</f>
        <v>518649.27</v>
      </c>
      <c r="C21" s="56">
        <f aca="true" t="shared" si="5" ref="C21:K21">ROUND((C15+C16)*C7,2)</f>
        <v>368426.42</v>
      </c>
      <c r="D21" s="56">
        <f t="shared" si="5"/>
        <v>1291701.4</v>
      </c>
      <c r="E21" s="56">
        <f t="shared" si="5"/>
        <v>1006879.75</v>
      </c>
      <c r="F21" s="56">
        <f t="shared" si="5"/>
        <v>948337.89</v>
      </c>
      <c r="G21" s="56">
        <f t="shared" si="5"/>
        <v>595183.78</v>
      </c>
      <c r="H21" s="56">
        <f t="shared" si="5"/>
        <v>376471.07</v>
      </c>
      <c r="I21" s="56">
        <f t="shared" si="5"/>
        <v>437349.28</v>
      </c>
      <c r="J21" s="56">
        <f t="shared" si="5"/>
        <v>447704.43</v>
      </c>
      <c r="K21" s="56">
        <f t="shared" si="5"/>
        <v>700233.31</v>
      </c>
      <c r="L21" s="33">
        <f aca="true" t="shared" si="6" ref="L21:L29">SUM(B21:K21)</f>
        <v>6690936.6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145457.34</v>
      </c>
      <c r="C22" s="33">
        <f t="shared" si="7"/>
        <v>88430.63</v>
      </c>
      <c r="D22" s="33">
        <f t="shared" si="7"/>
        <v>181817.8</v>
      </c>
      <c r="E22" s="33">
        <f t="shared" si="7"/>
        <v>195843.34</v>
      </c>
      <c r="F22" s="33">
        <f t="shared" si="7"/>
        <v>257382.52</v>
      </c>
      <c r="G22" s="33">
        <f t="shared" si="7"/>
        <v>133456.42</v>
      </c>
      <c r="H22" s="33">
        <f t="shared" si="7"/>
        <v>57270.14</v>
      </c>
      <c r="I22" s="33">
        <f t="shared" si="7"/>
        <v>82726.86</v>
      </c>
      <c r="J22" s="33">
        <f t="shared" si="7"/>
        <v>189686.11</v>
      </c>
      <c r="K22" s="33">
        <f t="shared" si="7"/>
        <v>99256.83</v>
      </c>
      <c r="L22" s="33">
        <f t="shared" si="6"/>
        <v>1431327.9900000002</v>
      </c>
      <c r="M22"/>
    </row>
    <row r="23" spans="1:13" ht="17.25" customHeight="1">
      <c r="A23" s="27" t="s">
        <v>24</v>
      </c>
      <c r="B23" s="33">
        <v>2441.45</v>
      </c>
      <c r="C23" s="33">
        <v>13861.97</v>
      </c>
      <c r="D23" s="33">
        <v>61066.04</v>
      </c>
      <c r="E23" s="33">
        <v>35465.28</v>
      </c>
      <c r="F23" s="33">
        <v>51473.43</v>
      </c>
      <c r="G23" s="33">
        <v>31032.04</v>
      </c>
      <c r="H23" s="33">
        <v>18506.91</v>
      </c>
      <c r="I23" s="33">
        <v>13827.62</v>
      </c>
      <c r="J23" s="33">
        <v>20874.84</v>
      </c>
      <c r="K23" s="33">
        <v>26259.03</v>
      </c>
      <c r="L23" s="33">
        <f t="shared" si="6"/>
        <v>274808.61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432.95</v>
      </c>
      <c r="D26" s="33">
        <v>1410.5</v>
      </c>
      <c r="E26" s="33">
        <v>1138.2</v>
      </c>
      <c r="F26" s="33">
        <v>1157.27</v>
      </c>
      <c r="G26" s="33">
        <v>697.08</v>
      </c>
      <c r="H26" s="33">
        <v>416.62</v>
      </c>
      <c r="I26" s="33">
        <v>490.14</v>
      </c>
      <c r="J26" s="33">
        <v>607.22</v>
      </c>
      <c r="K26" s="33">
        <v>759.71</v>
      </c>
      <c r="L26" s="33">
        <f t="shared" si="6"/>
        <v>7752.3099999999995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31117.82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31117.82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-127770.59</v>
      </c>
      <c r="C32" s="33">
        <f t="shared" si="8"/>
        <v>-22356.4</v>
      </c>
      <c r="D32" s="33">
        <f t="shared" si="8"/>
        <v>-68516.8</v>
      </c>
      <c r="E32" s="33">
        <f t="shared" si="8"/>
        <v>-53948.12000000011</v>
      </c>
      <c r="F32" s="33">
        <f t="shared" si="8"/>
        <v>-45135.2</v>
      </c>
      <c r="G32" s="33">
        <f t="shared" si="8"/>
        <v>-33946</v>
      </c>
      <c r="H32" s="33">
        <f t="shared" si="8"/>
        <v>-22402.05</v>
      </c>
      <c r="I32" s="33">
        <f t="shared" si="8"/>
        <v>-22830.79</v>
      </c>
      <c r="J32" s="33">
        <f t="shared" si="8"/>
        <v>-23144</v>
      </c>
      <c r="K32" s="33">
        <f t="shared" si="8"/>
        <v>-42834</v>
      </c>
      <c r="L32" s="33">
        <f aca="true" t="shared" si="9" ref="L32:L39">SUM(B32:K32)</f>
        <v>-462883.95000000007</v>
      </c>
      <c r="M32"/>
    </row>
    <row r="33" spans="1:13" ht="18.75" customHeight="1">
      <c r="A33" s="27" t="s">
        <v>28</v>
      </c>
      <c r="B33" s="33">
        <f>B34+B35+B36+B37</f>
        <v>-20900</v>
      </c>
      <c r="C33" s="33">
        <f aca="true" t="shared" si="10" ref="C33:K33">C34+C35+C36+C37</f>
        <v>-22356.4</v>
      </c>
      <c r="D33" s="33">
        <f t="shared" si="10"/>
        <v>-68516.8</v>
      </c>
      <c r="E33" s="33">
        <f t="shared" si="10"/>
        <v>-48180</v>
      </c>
      <c r="F33" s="33">
        <f t="shared" si="10"/>
        <v>-45135.2</v>
      </c>
      <c r="G33" s="33">
        <f t="shared" si="10"/>
        <v>-33946</v>
      </c>
      <c r="H33" s="33">
        <f t="shared" si="10"/>
        <v>-15804.8</v>
      </c>
      <c r="I33" s="33">
        <f t="shared" si="10"/>
        <v>-22830.79</v>
      </c>
      <c r="J33" s="33">
        <f t="shared" si="10"/>
        <v>-23144</v>
      </c>
      <c r="K33" s="33">
        <f t="shared" si="10"/>
        <v>-42834</v>
      </c>
      <c r="L33" s="33">
        <f t="shared" si="9"/>
        <v>-343647.99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-20900</v>
      </c>
      <c r="C34" s="33">
        <f t="shared" si="11"/>
        <v>-22356.4</v>
      </c>
      <c r="D34" s="33">
        <f t="shared" si="11"/>
        <v>-68516.8</v>
      </c>
      <c r="E34" s="33">
        <f t="shared" si="11"/>
        <v>-48180</v>
      </c>
      <c r="F34" s="33">
        <f t="shared" si="11"/>
        <v>-45135.2</v>
      </c>
      <c r="G34" s="33">
        <f t="shared" si="11"/>
        <v>-33946</v>
      </c>
      <c r="H34" s="33">
        <f t="shared" si="11"/>
        <v>-15804.8</v>
      </c>
      <c r="I34" s="33">
        <f t="shared" si="11"/>
        <v>-18515.2</v>
      </c>
      <c r="J34" s="33">
        <f t="shared" si="11"/>
        <v>-23144</v>
      </c>
      <c r="K34" s="33">
        <f t="shared" si="11"/>
        <v>-42834</v>
      </c>
      <c r="L34" s="33">
        <f t="shared" si="9"/>
        <v>-339332.4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-4315.59</v>
      </c>
      <c r="J37" s="17">
        <v>0</v>
      </c>
      <c r="K37" s="17">
        <v>0</v>
      </c>
      <c r="L37" s="33">
        <f t="shared" si="9"/>
        <v>-4315.59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572781.39</v>
      </c>
      <c r="C56" s="41">
        <f t="shared" si="16"/>
        <v>450922.7299999999</v>
      </c>
      <c r="D56" s="41">
        <f t="shared" si="16"/>
        <v>1472200.5</v>
      </c>
      <c r="E56" s="41">
        <f t="shared" si="16"/>
        <v>1189822.0799999998</v>
      </c>
      <c r="F56" s="41">
        <f t="shared" si="16"/>
        <v>1217739</v>
      </c>
      <c r="G56" s="41">
        <f t="shared" si="16"/>
        <v>726962.54</v>
      </c>
      <c r="H56" s="41">
        <f t="shared" si="16"/>
        <v>432374.55999999994</v>
      </c>
      <c r="I56" s="41">
        <f t="shared" si="16"/>
        <v>513748.9500000001</v>
      </c>
      <c r="J56" s="41">
        <f t="shared" si="16"/>
        <v>639766.85</v>
      </c>
      <c r="K56" s="41">
        <f t="shared" si="16"/>
        <v>787888.12</v>
      </c>
      <c r="L56" s="42">
        <f t="shared" si="14"/>
        <v>8004206.72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572781.39</v>
      </c>
      <c r="C62" s="41">
        <f aca="true" t="shared" si="18" ref="C62:J62">SUM(C63:C74)</f>
        <v>450922.73</v>
      </c>
      <c r="D62" s="41">
        <f t="shared" si="18"/>
        <v>1472200.5</v>
      </c>
      <c r="E62" s="41">
        <f t="shared" si="18"/>
        <v>1189822.08</v>
      </c>
      <c r="F62" s="41">
        <f t="shared" si="18"/>
        <v>1217739</v>
      </c>
      <c r="G62" s="41">
        <f t="shared" si="18"/>
        <v>726962.54</v>
      </c>
      <c r="H62" s="41">
        <f t="shared" si="18"/>
        <v>432374.56</v>
      </c>
      <c r="I62" s="41">
        <f>SUM(I63:I79)</f>
        <v>513748.95</v>
      </c>
      <c r="J62" s="41">
        <f t="shared" si="18"/>
        <v>639766.85</v>
      </c>
      <c r="K62" s="41">
        <f>SUM(K63:K76)</f>
        <v>787888.12</v>
      </c>
      <c r="L62" s="46">
        <f>SUM(B62:K62)</f>
        <v>8004206.72</v>
      </c>
      <c r="M62" s="40"/>
    </row>
    <row r="63" spans="1:13" ht="18.75" customHeight="1">
      <c r="A63" s="47" t="s">
        <v>46</v>
      </c>
      <c r="B63" s="48">
        <v>572781.39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572781.39</v>
      </c>
      <c r="M63"/>
    </row>
    <row r="64" spans="1:13" ht="18.75" customHeight="1">
      <c r="A64" s="47" t="s">
        <v>55</v>
      </c>
      <c r="B64" s="17">
        <v>0</v>
      </c>
      <c r="C64" s="48">
        <v>395008.31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395008.31</v>
      </c>
      <c r="M64"/>
    </row>
    <row r="65" spans="1:13" ht="18.75" customHeight="1">
      <c r="A65" s="47" t="s">
        <v>56</v>
      </c>
      <c r="B65" s="17">
        <v>0</v>
      </c>
      <c r="C65" s="48">
        <v>55914.42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55914.42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1472200.5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1472200.5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1189822.08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1189822.08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1217739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1217739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726962.54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726962.54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432374.56</v>
      </c>
      <c r="I70" s="17">
        <v>0</v>
      </c>
      <c r="J70" s="17">
        <v>0</v>
      </c>
      <c r="K70" s="17">
        <v>0</v>
      </c>
      <c r="L70" s="46">
        <f t="shared" si="19"/>
        <v>432374.56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513748.95</v>
      </c>
      <c r="J71" s="17">
        <v>0</v>
      </c>
      <c r="K71" s="17">
        <v>0</v>
      </c>
      <c r="L71" s="46">
        <f t="shared" si="19"/>
        <v>513748.95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639766.85</v>
      </c>
      <c r="K72" s="17">
        <v>0</v>
      </c>
      <c r="L72" s="46">
        <f t="shared" si="19"/>
        <v>639766.85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461544.86</v>
      </c>
      <c r="L73" s="46">
        <f t="shared" si="19"/>
        <v>461544.86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326343.26</v>
      </c>
      <c r="L74" s="46">
        <f t="shared" si="19"/>
        <v>326343.26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412929.4</v>
      </c>
    </row>
    <row r="78" spans="1:11" ht="18" customHeight="1">
      <c r="A78" s="54"/>
      <c r="I78"/>
      <c r="J78"/>
      <c r="K78">
        <v>326160.27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2024-01-12T14:54:57Z</dcterms:modified>
  <cp:category/>
  <cp:version/>
  <cp:contentType/>
  <cp:contentStatus/>
</cp:coreProperties>
</file>