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<sst xmlns="http://schemas.openxmlformats.org/spreadsheetml/2006/main" count="87" uniqueCount="86">
  <si>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</si>
  <si>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</si>
  <si>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</si>
  <si>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</si>
  <si>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</si>
  <si>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</si>
  <si>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</si>
  <si>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</si>
  <si>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</si>
  <si>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</si>
  <si>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</si>
  <si>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</si>
  <si>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</si>
  <si>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</si>
  <si>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</si>
  <si>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</si>
  <si>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</si>
  <si>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</si>
  <si>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</si>
  <si>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</si>
  <si>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</si>
  <si>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</si>
  <si>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</si>
  <si>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</si>
  <si>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</si>
  <si>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</si>
  <si>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</si>
  <si>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</si>
  <si>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</si>
  <si>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</si>
  <si>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</si>
  <si>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</si>
  <si>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</si>
  <si>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</si>
  <si>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</si>
  <si>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</si>
  <si>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</si>
  <si>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</si>
  <si>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</si>
  <si>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</si>
  <si>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</si>
  <si>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</si>
  <si>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</si>
  <si>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</si>
  <si>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</si>
  <si>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</si>
  <si>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</si>
  <si>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</si>
  <si>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</si>
  <si>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</si>
  <si>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</si>
  <si>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</si>
  <si>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</si>
  <si>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</si>
  <si>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</si>
  <si>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</si>
  <si>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</si>
  <si>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</si>
  <si>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</si>
  <si>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</si>
  <si>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</si>
  <si>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</si>
  <si>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</si>
  <si>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</si>
  <si>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</si>
  <si>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</si>
  <si>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</si>
  <si>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</si>
  <si>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</si>
  <si>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</si>
  <si>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</si>
  <si>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</si>
  <si>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</si>
  <si>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</si>
  <si>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</si>
  <si>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</si>
  <si>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</si>
  <si>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</si>
  <si>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</si>
  <si>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</si>
  <si>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</si>
  <si>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</si>
  <si>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</si>
  <si>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</si>
  <si>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06/01/24 - VENCIMENTO 12/01/24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</si>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</sst>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42112</v>
      </c>
      <c r="C7" s="10">
        <f aca="true" t="shared" si="0" ref="C7:K7">C8+C11</f>
        <v>52656</v>
      </c>
      <c r="D7" s="10">
        <f t="shared" si="0"/>
        <v>160590</v>
      </c>
      <c r="E7" s="10">
        <f t="shared" si="0"/>
        <v>127068</v>
      </c>
      <c r="F7" s="10">
        <f t="shared" si="0"/>
        <v>146291</v>
      </c>
      <c r="G7" s="10">
        <f t="shared" si="0"/>
        <v>66833</v>
      </c>
      <c r="H7" s="10">
        <f t="shared" si="0"/>
        <v>36050</v>
      </c>
      <c r="I7" s="10">
        <f t="shared" si="0"/>
        <v>63576</v>
      </c>
      <c r="J7" s="10">
        <f t="shared" si="0"/>
        <v>41227</v>
      </c>
      <c r="K7" s="10">
        <f t="shared" si="0"/>
        <v>111144</v>
      </c>
      <c r="L7" s="10">
        <f aca="true" t="shared" si="1" ref="L7:L13">SUM(B7:K7)</f>
        <v>847547</v>
      </c>
      <c r="M7" s="11"/>
    </row>
    <row r="8" spans="1:13" ht="17.25" customHeight="1">
      <c r="A8" s="12" t="s">
        <v>81</v>
      </c>
      <c r="B8" s="13">
        <f>B9+B10</f>
        <v>3418</v>
      </c>
      <c r="C8" s="13">
        <f aca="true" t="shared" si="2" ref="C8:K8">C9+C10</f>
        <v>3792</v>
      </c>
      <c r="D8" s="13">
        <f t="shared" si="2"/>
        <v>11151</v>
      </c>
      <c r="E8" s="13">
        <f t="shared" si="2"/>
        <v>8284</v>
      </c>
      <c r="F8" s="13">
        <f t="shared" si="2"/>
        <v>8554</v>
      </c>
      <c r="G8" s="13">
        <f t="shared" si="2"/>
        <v>5118</v>
      </c>
      <c r="H8" s="13">
        <f t="shared" si="2"/>
        <v>2293</v>
      </c>
      <c r="I8" s="13">
        <f t="shared" si="2"/>
        <v>3144</v>
      </c>
      <c r="J8" s="13">
        <f t="shared" si="2"/>
        <v>2424</v>
      </c>
      <c r="K8" s="13">
        <f t="shared" si="2"/>
        <v>6702</v>
      </c>
      <c r="L8" s="13">
        <f t="shared" si="1"/>
        <v>54880</v>
      </c>
      <c r="M8"/>
    </row>
    <row r="9" spans="1:13" ht="17.25" customHeight="1">
      <c r="A9" s="14" t="s">
        <v>18</v>
      </c>
      <c r="B9" s="15">
        <v>3416</v>
      </c>
      <c r="C9" s="15">
        <v>3792</v>
      </c>
      <c r="D9" s="15">
        <v>11151</v>
      </c>
      <c r="E9" s="15">
        <v>8284</v>
      </c>
      <c r="F9" s="15">
        <v>8554</v>
      </c>
      <c r="G9" s="15">
        <v>5118</v>
      </c>
      <c r="H9" s="15">
        <v>2255</v>
      </c>
      <c r="I9" s="15">
        <v>3144</v>
      </c>
      <c r="J9" s="15">
        <v>2424</v>
      </c>
      <c r="K9" s="15">
        <v>6702</v>
      </c>
      <c r="L9" s="13">
        <f t="shared" si="1"/>
        <v>54840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70</v>
      </c>
      <c r="B11" s="15">
        <v>38694</v>
      </c>
      <c r="C11" s="15">
        <v>48864</v>
      </c>
      <c r="D11" s="15">
        <v>149439</v>
      </c>
      <c r="E11" s="15">
        <v>118784</v>
      </c>
      <c r="F11" s="15">
        <v>137737</v>
      </c>
      <c r="G11" s="15">
        <v>61715</v>
      </c>
      <c r="H11" s="15">
        <v>33757</v>
      </c>
      <c r="I11" s="15">
        <v>60432</v>
      </c>
      <c r="J11" s="15">
        <v>38803</v>
      </c>
      <c r="K11" s="15">
        <v>104442</v>
      </c>
      <c r="L11" s="13">
        <f t="shared" si="1"/>
        <v>792667</v>
      </c>
      <c r="M11" s="60"/>
    </row>
    <row r="12" spans="1:13" ht="17.25" customHeight="1">
      <c r="A12" s="14" t="s">
        <v>83</v>
      </c>
      <c r="B12" s="15">
        <v>5411</v>
      </c>
      <c r="C12" s="15">
        <v>4700</v>
      </c>
      <c r="D12" s="15">
        <v>15430</v>
      </c>
      <c r="E12" s="15">
        <v>15119</v>
      </c>
      <c r="F12" s="15">
        <v>14590</v>
      </c>
      <c r="G12" s="15">
        <v>7266</v>
      </c>
      <c r="H12" s="15">
        <v>3754</v>
      </c>
      <c r="I12" s="15">
        <v>3677</v>
      </c>
      <c r="J12" s="15">
        <v>3344</v>
      </c>
      <c r="K12" s="15">
        <v>7872</v>
      </c>
      <c r="L12" s="13">
        <f t="shared" si="1"/>
        <v>81163</v>
      </c>
      <c r="M12" s="60"/>
    </row>
    <row r="13" spans="1:13" ht="17.25" customHeight="1">
      <c r="A13" s="14" t="s">
        <v>71</v>
      </c>
      <c r="B13" s="15">
        <f>+B11-B12</f>
        <v>33283</v>
      </c>
      <c r="C13" s="15">
        <f aca="true" t="shared" si="3" ref="C13:K13">+C11-C12</f>
        <v>44164</v>
      </c>
      <c r="D13" s="15">
        <f t="shared" si="3"/>
        <v>134009</v>
      </c>
      <c r="E13" s="15">
        <f t="shared" si="3"/>
        <v>103665</v>
      </c>
      <c r="F13" s="15">
        <f t="shared" si="3"/>
        <v>123147</v>
      </c>
      <c r="G13" s="15">
        <f t="shared" si="3"/>
        <v>54449</v>
      </c>
      <c r="H13" s="15">
        <f t="shared" si="3"/>
        <v>30003</v>
      </c>
      <c r="I13" s="15">
        <f t="shared" si="3"/>
        <v>56755</v>
      </c>
      <c r="J13" s="15">
        <f t="shared" si="3"/>
        <v>35459</v>
      </c>
      <c r="K13" s="15">
        <f t="shared" si="3"/>
        <v>96570</v>
      </c>
      <c r="L13" s="13">
        <f t="shared" si="1"/>
        <v>711504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1.306852220282759</v>
      </c>
      <c r="C18" s="22">
        <v>1.262261887269511</v>
      </c>
      <c r="D18" s="22">
        <v>1.172215833826876</v>
      </c>
      <c r="E18" s="22">
        <v>1.19830341350326</v>
      </c>
      <c r="F18" s="22">
        <v>1.326447018122788</v>
      </c>
      <c r="G18" s="22">
        <v>1.253367360640211</v>
      </c>
      <c r="H18" s="22">
        <v>1.221622459487541</v>
      </c>
      <c r="I18" s="22">
        <v>1.18196911252786</v>
      </c>
      <c r="J18" s="22">
        <v>1.475335346513536</v>
      </c>
      <c r="K18" s="22">
        <v>1.187573195066412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438164.72</v>
      </c>
      <c r="C20" s="25">
        <f aca="true" t="shared" si="4" ref="C20:K20">SUM(C21:C30)</f>
        <v>285482.99</v>
      </c>
      <c r="D20" s="25">
        <f t="shared" si="4"/>
        <v>971180.5299999999</v>
      </c>
      <c r="E20" s="25">
        <f t="shared" si="4"/>
        <v>790874.4</v>
      </c>
      <c r="F20" s="25">
        <f t="shared" si="4"/>
        <v>893666.11</v>
      </c>
      <c r="G20" s="25">
        <f t="shared" si="4"/>
        <v>424765.7800000001</v>
      </c>
      <c r="H20" s="25">
        <f t="shared" si="4"/>
        <v>246297.83000000002</v>
      </c>
      <c r="I20" s="25">
        <f t="shared" si="4"/>
        <v>343677.69999999995</v>
      </c>
      <c r="J20" s="25">
        <f t="shared" si="4"/>
        <v>303730.68999999994</v>
      </c>
      <c r="K20" s="25">
        <f t="shared" si="4"/>
        <v>535686.22</v>
      </c>
      <c r="L20" s="25">
        <f>SUM(B20:K20)</f>
        <v>5233526.97</v>
      </c>
      <c r="M20"/>
    </row>
    <row r="21" spans="1:13" ht="17.25" customHeight="1">
      <c r="A21" s="26" t="s">
        <v>22</v>
      </c>
      <c r="B21" s="56">
        <f>ROUND((B15+B16)*B7,2)</f>
        <v>308550.41</v>
      </c>
      <c r="C21" s="56">
        <f aca="true" t="shared" si="5" ref="C21:K21">ROUND((C15+C16)*C7,2)</f>
        <v>217221.8</v>
      </c>
      <c r="D21" s="56">
        <f t="shared" si="5"/>
        <v>788480.84</v>
      </c>
      <c r="E21" s="56">
        <f t="shared" si="5"/>
        <v>631959.99</v>
      </c>
      <c r="F21" s="56">
        <f t="shared" si="5"/>
        <v>642861.17</v>
      </c>
      <c r="G21" s="56">
        <f t="shared" si="5"/>
        <v>322930.37</v>
      </c>
      <c r="H21" s="56">
        <f t="shared" si="5"/>
        <v>191876.13</v>
      </c>
      <c r="I21" s="56">
        <f t="shared" si="5"/>
        <v>280554.53</v>
      </c>
      <c r="J21" s="56">
        <f t="shared" si="5"/>
        <v>195935.44</v>
      </c>
      <c r="K21" s="56">
        <f t="shared" si="5"/>
        <v>431349.86</v>
      </c>
      <c r="L21" s="33">
        <f aca="true" t="shared" si="6" ref="L21:L29">SUM(B21:K21)</f>
        <v>4011720.54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94679.38</v>
      </c>
      <c r="C22" s="33">
        <f t="shared" si="7"/>
        <v>56969</v>
      </c>
      <c r="D22" s="33">
        <f t="shared" si="7"/>
        <v>135788.89</v>
      </c>
      <c r="E22" s="33">
        <f t="shared" si="7"/>
        <v>125319.82</v>
      </c>
      <c r="F22" s="33">
        <f t="shared" si="7"/>
        <v>209860.11</v>
      </c>
      <c r="G22" s="33">
        <f t="shared" si="7"/>
        <v>81820.02</v>
      </c>
      <c r="H22" s="33">
        <f t="shared" si="7"/>
        <v>42524.06</v>
      </c>
      <c r="I22" s="33">
        <f t="shared" si="7"/>
        <v>51052.26</v>
      </c>
      <c r="J22" s="33">
        <f t="shared" si="7"/>
        <v>93135.04</v>
      </c>
      <c r="K22" s="33">
        <f t="shared" si="7"/>
        <v>80909.67</v>
      </c>
      <c r="L22" s="33">
        <f t="shared" si="6"/>
        <v>972058.2500000001</v>
      </c>
      <c r="M22"/>
    </row>
    <row r="23" spans="1:13" ht="17.25" customHeight="1">
      <c r="A23" s="27" t="s">
        <v>24</v>
      </c>
      <c r="B23" s="33">
        <v>932.42</v>
      </c>
      <c r="C23" s="33">
        <v>8764.75</v>
      </c>
      <c r="D23" s="33">
        <v>40827.75</v>
      </c>
      <c r="E23" s="33">
        <v>28039.99</v>
      </c>
      <c r="F23" s="33">
        <v>35166.45</v>
      </c>
      <c r="G23" s="33">
        <v>18879.84</v>
      </c>
      <c r="H23" s="33">
        <v>9439.95</v>
      </c>
      <c r="I23" s="33">
        <v>9403.1</v>
      </c>
      <c r="J23" s="33">
        <v>10194.45</v>
      </c>
      <c r="K23" s="33">
        <v>18461.91</v>
      </c>
      <c r="L23" s="33">
        <f t="shared" si="6"/>
        <v>180110.61000000004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615.39</v>
      </c>
      <c r="C26" s="33">
        <v>400.28</v>
      </c>
      <c r="D26" s="33">
        <v>1361.49</v>
      </c>
      <c r="E26" s="33">
        <v>1110.97</v>
      </c>
      <c r="F26" s="33">
        <v>1255.29</v>
      </c>
      <c r="G26" s="33">
        <v>596.33</v>
      </c>
      <c r="H26" s="33">
        <v>345.82</v>
      </c>
      <c r="I26" s="33">
        <v>481.97</v>
      </c>
      <c r="J26" s="33">
        <v>427.51</v>
      </c>
      <c r="K26" s="33">
        <v>751.54</v>
      </c>
      <c r="L26" s="33">
        <f t="shared" si="6"/>
        <v>7346.59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-121900.98999999999</v>
      </c>
      <c r="C32" s="33">
        <f t="shared" si="8"/>
        <v>-16684.8</v>
      </c>
      <c r="D32" s="33">
        <f t="shared" si="8"/>
        <v>-49064.4</v>
      </c>
      <c r="E32" s="33">
        <f t="shared" si="8"/>
        <v>-798217.72</v>
      </c>
      <c r="F32" s="33">
        <f t="shared" si="8"/>
        <v>-879637.6</v>
      </c>
      <c r="G32" s="33">
        <f t="shared" si="8"/>
        <v>-22519.2</v>
      </c>
      <c r="H32" s="33">
        <f t="shared" si="8"/>
        <v>-16519.25</v>
      </c>
      <c r="I32" s="33">
        <f t="shared" si="8"/>
        <v>-328833.6</v>
      </c>
      <c r="J32" s="33">
        <f t="shared" si="8"/>
        <v>-10665.6</v>
      </c>
      <c r="K32" s="33">
        <f t="shared" si="8"/>
        <v>-29488.8</v>
      </c>
      <c r="L32" s="33">
        <f aca="true" t="shared" si="9" ref="L32:L39">SUM(B32:K32)</f>
        <v>-2273531.9599999995</v>
      </c>
      <c r="M32"/>
    </row>
    <row r="33" spans="1:13" ht="18.75" customHeight="1">
      <c r="A33" s="27" t="s">
        <v>28</v>
      </c>
      <c r="B33" s="33">
        <f>B34+B35+B36+B37</f>
        <v>-15030.4</v>
      </c>
      <c r="C33" s="33">
        <f aca="true" t="shared" si="10" ref="C33:K33">C34+C35+C36+C37</f>
        <v>-16684.8</v>
      </c>
      <c r="D33" s="33">
        <f t="shared" si="10"/>
        <v>-49064.4</v>
      </c>
      <c r="E33" s="33">
        <f t="shared" si="10"/>
        <v>-36449.6</v>
      </c>
      <c r="F33" s="33">
        <f t="shared" si="10"/>
        <v>-37637.6</v>
      </c>
      <c r="G33" s="33">
        <f t="shared" si="10"/>
        <v>-22519.2</v>
      </c>
      <c r="H33" s="33">
        <f t="shared" si="10"/>
        <v>-9922</v>
      </c>
      <c r="I33" s="33">
        <f t="shared" si="10"/>
        <v>-13833.6</v>
      </c>
      <c r="J33" s="33">
        <f t="shared" si="10"/>
        <v>-10665.6</v>
      </c>
      <c r="K33" s="33">
        <f t="shared" si="10"/>
        <v>-29488.8</v>
      </c>
      <c r="L33" s="33">
        <f t="shared" si="9"/>
        <v>-241296.00000000003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-15030.4</v>
      </c>
      <c r="C34" s="33">
        <f t="shared" si="11"/>
        <v>-16684.8</v>
      </c>
      <c r="D34" s="33">
        <f t="shared" si="11"/>
        <v>-49064.4</v>
      </c>
      <c r="E34" s="33">
        <f t="shared" si="11"/>
        <v>-36449.6</v>
      </c>
      <c r="F34" s="33">
        <f t="shared" si="11"/>
        <v>-37637.6</v>
      </c>
      <c r="G34" s="33">
        <f t="shared" si="11"/>
        <v>-22519.2</v>
      </c>
      <c r="H34" s="33">
        <f t="shared" si="11"/>
        <v>-9922</v>
      </c>
      <c r="I34" s="33">
        <f t="shared" si="11"/>
        <v>-13833.6</v>
      </c>
      <c r="J34" s="33">
        <f t="shared" si="11"/>
        <v>-10665.6</v>
      </c>
      <c r="K34" s="33">
        <f t="shared" si="11"/>
        <v>-29488.8</v>
      </c>
      <c r="L34" s="33">
        <f t="shared" si="9"/>
        <v>-241296.00000000003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-2032235.96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316263.73</v>
      </c>
      <c r="C56" s="41">
        <f t="shared" si="16"/>
        <v>268798.19</v>
      </c>
      <c r="D56" s="41">
        <f t="shared" si="16"/>
        <v>922116.1299999999</v>
      </c>
      <c r="E56" s="41">
        <f t="shared" si="16"/>
        <v>0</v>
      </c>
      <c r="F56" s="41">
        <f t="shared" si="16"/>
        <v>14028.51000000001</v>
      </c>
      <c r="G56" s="41">
        <f t="shared" si="16"/>
        <v>402246.5800000001</v>
      </c>
      <c r="H56" s="41">
        <f t="shared" si="16"/>
        <v>229778.58000000002</v>
      </c>
      <c r="I56" s="41">
        <f t="shared" si="16"/>
        <v>14844.099999999977</v>
      </c>
      <c r="J56" s="41">
        <f t="shared" si="16"/>
        <v>293065.08999999997</v>
      </c>
      <c r="K56" s="41">
        <f t="shared" si="16"/>
        <v>506197.42</v>
      </c>
      <c r="L56" s="42">
        <f t="shared" si="14"/>
        <v>2967338.3299999996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-7343.319999999949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-7343.319999999949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316263.73</v>
      </c>
      <c r="C62" s="41">
        <f aca="true" t="shared" si="18" ref="C62:J62">SUM(C63:C74)</f>
        <v>268798.19</v>
      </c>
      <c r="D62" s="41">
        <f t="shared" si="18"/>
        <v>922116.1252959239</v>
      </c>
      <c r="E62" s="41">
        <f t="shared" si="18"/>
        <v>0</v>
      </c>
      <c r="F62" s="41">
        <f t="shared" si="18"/>
        <v>14028.511998777045</v>
      </c>
      <c r="G62" s="41">
        <f t="shared" si="18"/>
        <v>402246.57550448144</v>
      </c>
      <c r="H62" s="41">
        <f t="shared" si="18"/>
        <v>229778.5798307541</v>
      </c>
      <c r="I62" s="41">
        <f>SUM(I63:I79)</f>
        <v>14844.098831954587</v>
      </c>
      <c r="J62" s="41">
        <f t="shared" si="18"/>
        <v>293065.09026403</v>
      </c>
      <c r="K62" s="41">
        <f>SUM(K63:K76)</f>
        <v>506197.42</v>
      </c>
      <c r="L62" s="46">
        <f>SUM(B62:K62)</f>
        <v>2967338.321725921</v>
      </c>
      <c r="M62" s="40"/>
    </row>
    <row r="63" spans="1:13" ht="18.75" customHeight="1">
      <c r="A63" s="47" t="s">
        <v>46</v>
      </c>
      <c r="B63" s="48">
        <v>316263.73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316263.73</v>
      </c>
      <c r="M63"/>
    </row>
    <row r="64" spans="1:13" ht="18.75" customHeight="1">
      <c r="A64" s="47" t="s">
        <v>55</v>
      </c>
      <c r="B64" s="17">
        <v>0</v>
      </c>
      <c r="C64" s="48">
        <v>235547.85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235547.85</v>
      </c>
      <c r="M64"/>
    </row>
    <row r="65" spans="1:13" ht="18.75" customHeight="1">
      <c r="A65" s="47" t="s">
        <v>56</v>
      </c>
      <c r="B65" s="17">
        <v>0</v>
      </c>
      <c r="C65" s="48">
        <v>33250.34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33250.34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922116.1252959239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922116.1252959239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0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14028.511998777045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14028.511998777045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402246.57550448144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402246.57550448144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229778.5798307541</v>
      </c>
      <c r="I70" s="17">
        <v>0</v>
      </c>
      <c r="J70" s="17">
        <v>0</v>
      </c>
      <c r="K70" s="17">
        <v>0</v>
      </c>
      <c r="L70" s="46">
        <f t="shared" si="19"/>
        <v>229778.5798307541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14844.098831954587</v>
      </c>
      <c r="J71" s="17">
        <v>0</v>
      </c>
      <c r="K71" s="17">
        <v>0</v>
      </c>
      <c r="L71" s="46">
        <f t="shared" si="19"/>
        <v>14844.098831954587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293065.09026403</v>
      </c>
      <c r="K72" s="17">
        <v>0</v>
      </c>
      <c r="L72" s="46">
        <f t="shared" si="19"/>
        <v>293065.09026403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281800.1</v>
      </c>
      <c r="L73" s="46">
        <f t="shared" si="19"/>
        <v>281800.1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224397.32</v>
      </c>
      <c r="L74" s="46">
        <f t="shared" si="19"/>
        <v>224397.32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412929.4</v>
      </c>
    </row>
    <row r="78" spans="1:11" ht="18" customHeight="1">
      <c r="A78" s="54"/>
      <c r="I78"/>
      <c r="J78"/>
      <c r="K78">
        <v>326160.27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2024-01-11T18:59:27Z</dcterms:modified>
  <cp:category/>
  <cp:version/>
  <cp:contentType/>
  <cp:contentStatus/>
</cp:coreProperties>
</file>