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<sst xmlns="http://schemas.openxmlformats.org/spreadsheetml/2006/main" count="88" uniqueCount="87">
  <si>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</si>
  <si>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</si>
  <si>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</si>
  <si>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</si>
  <si>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</si>
  <si>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</si>
  <si>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</si>
  <si>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</si>
  <si>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</si>
  <si>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</si>
  <si>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</si>
  <si>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</si>
  <si>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</si>
  <si>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</si>
  <si>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</si>
  <si>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</si>
  <si>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</si>
  <si>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</si>
  <si>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</si>
  <si>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</si>
  <si>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</si>
  <si>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</si>
  <si>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</si>
  <si>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</si>
  <si>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</si>
  <si>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</si>
  <si>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</si>
  <si>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</si>
  <si>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</si>
  <si>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</si>
  <si>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</si>
  <si>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</si>
  <si>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</si>
  <si>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</si>
  <si>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</si>
  <si>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</si>
  <si>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</si>
  <si>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</si>
  <si>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</si>
  <si>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</si>
  <si>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</si>
  <si>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</si>
  <si>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</si>
  <si>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</si>
  <si>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</si>
  <si>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</si>
  <si>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</si>
  <si>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</si>
  <si>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</si>
  <si>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</si>
  <si>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</si>
  <si>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</si>
  <si>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</si>
  <si>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</si>
  <si>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</si>
  <si>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</si>
  <si>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</si>
  <si>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</si>
  <si>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</si>
  <si>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</si>
  <si>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</si>
  <si>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</si>
  <si>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</si>
  <si>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</si>
  <si>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</si>
  <si>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</si>
  <si>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</si>
  <si>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</si>
  <si>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</si>
  <si>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</si>
  <si>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</si>
  <si>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</si>
  <si>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</si>
  <si>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</si>
  <si>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</si>
  <si>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</si>
  <si>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</si>
  <si>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</si>
  <si>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</si>
  <si>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</si>
  <si>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</si>
  <si>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</si>
  <si>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</si>
  <si>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05/01/24 - VENCIMENTO 12/01/24</t>
  </si>
  <si>
    <t>4.9. Remuneração Veículos Elétricos</t>
  </si>
  <si>
    <t>5.3. Revisão de Remuneração pelo Transporte Coletivo ¹</t>
  </si>
  <si>
    <t>¹ Energia para tração outubro e novembro.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</si>
</sst>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68719</v>
      </c>
      <c r="C7" s="10">
        <f aca="true" t="shared" si="0" ref="C7:K7">C8+C11</f>
        <v>87043</v>
      </c>
      <c r="D7" s="10">
        <f t="shared" si="0"/>
        <v>254637</v>
      </c>
      <c r="E7" s="10">
        <f t="shared" si="0"/>
        <v>198628</v>
      </c>
      <c r="F7" s="10">
        <f t="shared" si="0"/>
        <v>211328</v>
      </c>
      <c r="G7" s="10">
        <f t="shared" si="0"/>
        <v>116473</v>
      </c>
      <c r="H7" s="10">
        <f t="shared" si="0"/>
        <v>65974</v>
      </c>
      <c r="I7" s="10">
        <f t="shared" si="0"/>
        <v>98269</v>
      </c>
      <c r="J7" s="10">
        <f t="shared" si="0"/>
        <v>89785</v>
      </c>
      <c r="K7" s="10">
        <f t="shared" si="0"/>
        <v>174705</v>
      </c>
      <c r="L7" s="10">
        <f aca="true" t="shared" si="1" ref="L7:L13">SUM(B7:K7)</f>
        <v>1365561</v>
      </c>
      <c r="M7" s="11"/>
    </row>
    <row r="8" spans="1:13" ht="17.25" customHeight="1">
      <c r="A8" s="12" t="s">
        <v>80</v>
      </c>
      <c r="B8" s="13">
        <f>B9+B10</f>
        <v>4242</v>
      </c>
      <c r="C8" s="13">
        <f aca="true" t="shared" si="2" ref="C8:K8">C9+C10</f>
        <v>4679</v>
      </c>
      <c r="D8" s="13">
        <f t="shared" si="2"/>
        <v>13889</v>
      </c>
      <c r="E8" s="13">
        <f t="shared" si="2"/>
        <v>9894</v>
      </c>
      <c r="F8" s="13">
        <f t="shared" si="2"/>
        <v>9282</v>
      </c>
      <c r="G8" s="13">
        <f t="shared" si="2"/>
        <v>7165</v>
      </c>
      <c r="H8" s="13">
        <f t="shared" si="2"/>
        <v>3397</v>
      </c>
      <c r="I8" s="13">
        <f t="shared" si="2"/>
        <v>3901</v>
      </c>
      <c r="J8" s="13">
        <f t="shared" si="2"/>
        <v>4491</v>
      </c>
      <c r="K8" s="13">
        <f t="shared" si="2"/>
        <v>8702</v>
      </c>
      <c r="L8" s="13">
        <f t="shared" si="1"/>
        <v>69642</v>
      </c>
      <c r="M8"/>
    </row>
    <row r="9" spans="1:13" ht="17.25" customHeight="1">
      <c r="A9" s="14" t="s">
        <v>18</v>
      </c>
      <c r="B9" s="15">
        <v>4237</v>
      </c>
      <c r="C9" s="15">
        <v>4679</v>
      </c>
      <c r="D9" s="15">
        <v>13889</v>
      </c>
      <c r="E9" s="15">
        <v>9894</v>
      </c>
      <c r="F9" s="15">
        <v>9282</v>
      </c>
      <c r="G9" s="15">
        <v>7165</v>
      </c>
      <c r="H9" s="15">
        <v>3333</v>
      </c>
      <c r="I9" s="15">
        <v>3901</v>
      </c>
      <c r="J9" s="15">
        <v>4491</v>
      </c>
      <c r="K9" s="15">
        <v>8702</v>
      </c>
      <c r="L9" s="13">
        <f t="shared" si="1"/>
        <v>69573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64</v>
      </c>
      <c r="I10" s="15">
        <v>0</v>
      </c>
      <c r="J10" s="15">
        <v>0</v>
      </c>
      <c r="K10" s="15">
        <v>0</v>
      </c>
      <c r="L10" s="13">
        <f t="shared" si="1"/>
        <v>69</v>
      </c>
      <c r="M10"/>
    </row>
    <row r="11" spans="1:13" ht="17.25" customHeight="1">
      <c r="A11" s="12" t="s">
        <v>69</v>
      </c>
      <c r="B11" s="15">
        <v>64477</v>
      </c>
      <c r="C11" s="15">
        <v>82364</v>
      </c>
      <c r="D11" s="15">
        <v>240748</v>
      </c>
      <c r="E11" s="15">
        <v>188734</v>
      </c>
      <c r="F11" s="15">
        <v>202046</v>
      </c>
      <c r="G11" s="15">
        <v>109308</v>
      </c>
      <c r="H11" s="15">
        <v>62577</v>
      </c>
      <c r="I11" s="15">
        <v>94368</v>
      </c>
      <c r="J11" s="15">
        <v>85294</v>
      </c>
      <c r="K11" s="15">
        <v>166003</v>
      </c>
      <c r="L11" s="13">
        <f t="shared" si="1"/>
        <v>1295919</v>
      </c>
      <c r="M11" s="60"/>
    </row>
    <row r="12" spans="1:13" ht="17.25" customHeight="1">
      <c r="A12" s="14" t="s">
        <v>82</v>
      </c>
      <c r="B12" s="15">
        <v>9239</v>
      </c>
      <c r="C12" s="15">
        <v>7531</v>
      </c>
      <c r="D12" s="15">
        <v>24874</v>
      </c>
      <c r="E12" s="15">
        <v>23349</v>
      </c>
      <c r="F12" s="15">
        <v>21142</v>
      </c>
      <c r="G12" s="15">
        <v>12266</v>
      </c>
      <c r="H12" s="15">
        <v>6438</v>
      </c>
      <c r="I12" s="15">
        <v>6077</v>
      </c>
      <c r="J12" s="15">
        <v>7171</v>
      </c>
      <c r="K12" s="15">
        <v>12999</v>
      </c>
      <c r="L12" s="13">
        <f t="shared" si="1"/>
        <v>131086</v>
      </c>
      <c r="M12" s="60"/>
    </row>
    <row r="13" spans="1:13" ht="17.25" customHeight="1">
      <c r="A13" s="14" t="s">
        <v>70</v>
      </c>
      <c r="B13" s="15">
        <f>+B11-B12</f>
        <v>55238</v>
      </c>
      <c r="C13" s="15">
        <f aca="true" t="shared" si="3" ref="C13:K13">+C11-C12</f>
        <v>74833</v>
      </c>
      <c r="D13" s="15">
        <f t="shared" si="3"/>
        <v>215874</v>
      </c>
      <c r="E13" s="15">
        <f t="shared" si="3"/>
        <v>165385</v>
      </c>
      <c r="F13" s="15">
        <f t="shared" si="3"/>
        <v>180904</v>
      </c>
      <c r="G13" s="15">
        <f t="shared" si="3"/>
        <v>97042</v>
      </c>
      <c r="H13" s="15">
        <f t="shared" si="3"/>
        <v>56139</v>
      </c>
      <c r="I13" s="15">
        <f t="shared" si="3"/>
        <v>88291</v>
      </c>
      <c r="J13" s="15">
        <f t="shared" si="3"/>
        <v>78123</v>
      </c>
      <c r="K13" s="15">
        <f t="shared" si="3"/>
        <v>153004</v>
      </c>
      <c r="L13" s="13">
        <f t="shared" si="1"/>
        <v>1164833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1.312102079086337</v>
      </c>
      <c r="C18" s="22">
        <v>1.262261887269511</v>
      </c>
      <c r="D18" s="22">
        <v>1.172285313415314</v>
      </c>
      <c r="E18" s="22">
        <v>1.217831440655749</v>
      </c>
      <c r="F18" s="22">
        <v>1.295271854787271</v>
      </c>
      <c r="G18" s="22">
        <v>1.283544009858187</v>
      </c>
      <c r="H18" s="22">
        <v>1.207545643030808</v>
      </c>
      <c r="I18" s="22">
        <v>1.199044776967013</v>
      </c>
      <c r="J18" s="22">
        <v>1.483442001072425</v>
      </c>
      <c r="K18" s="22">
        <v>1.17830433208965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696851.9900000002</v>
      </c>
      <c r="C20" s="25">
        <f aca="true" t="shared" si="4" ref="C20:K20">SUM(C21:C30)</f>
        <v>469919.0999999999</v>
      </c>
      <c r="D20" s="25">
        <f t="shared" si="4"/>
        <v>1533471.7400000002</v>
      </c>
      <c r="E20" s="25">
        <f t="shared" si="4"/>
        <v>1244649.2599999998</v>
      </c>
      <c r="F20" s="25">
        <f t="shared" si="4"/>
        <v>1260914.4200000002</v>
      </c>
      <c r="G20" s="25">
        <f t="shared" si="4"/>
        <v>754767.52</v>
      </c>
      <c r="H20" s="25">
        <f t="shared" si="4"/>
        <v>444471.73999999993</v>
      </c>
      <c r="I20" s="25">
        <f t="shared" si="4"/>
        <v>536194.0000000001</v>
      </c>
      <c r="J20" s="25">
        <f t="shared" si="4"/>
        <v>658856.7200000001</v>
      </c>
      <c r="K20" s="25">
        <f t="shared" si="4"/>
        <v>829971.33</v>
      </c>
      <c r="L20" s="25">
        <f>SUM(B20:K20)</f>
        <v>8430067.819999998</v>
      </c>
      <c r="M20"/>
    </row>
    <row r="21" spans="1:13" ht="17.25" customHeight="1">
      <c r="A21" s="26" t="s">
        <v>22</v>
      </c>
      <c r="B21" s="56">
        <f>ROUND((B15+B16)*B7,2)</f>
        <v>503497.24</v>
      </c>
      <c r="C21" s="56">
        <f aca="true" t="shared" si="5" ref="C21:K21">ROUND((C15+C16)*C7,2)</f>
        <v>359078.49</v>
      </c>
      <c r="D21" s="56">
        <f t="shared" si="5"/>
        <v>1250242.21</v>
      </c>
      <c r="E21" s="56">
        <f t="shared" si="5"/>
        <v>987856.5</v>
      </c>
      <c r="F21" s="56">
        <f t="shared" si="5"/>
        <v>928659.76</v>
      </c>
      <c r="G21" s="56">
        <f t="shared" si="5"/>
        <v>562785.89</v>
      </c>
      <c r="H21" s="56">
        <f t="shared" si="5"/>
        <v>351146.62</v>
      </c>
      <c r="I21" s="56">
        <f t="shared" si="5"/>
        <v>433651.27</v>
      </c>
      <c r="J21" s="56">
        <f t="shared" si="5"/>
        <v>426712.19</v>
      </c>
      <c r="K21" s="56">
        <f t="shared" si="5"/>
        <v>678030.11</v>
      </c>
      <c r="L21" s="33">
        <f aca="true" t="shared" si="6" ref="L21:L29">SUM(B21:K21)</f>
        <v>6481660.280000001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157142.54</v>
      </c>
      <c r="C22" s="33">
        <f t="shared" si="7"/>
        <v>94172.6</v>
      </c>
      <c r="D22" s="33">
        <f t="shared" si="7"/>
        <v>215398.37</v>
      </c>
      <c r="E22" s="33">
        <f t="shared" si="7"/>
        <v>215186.2</v>
      </c>
      <c r="F22" s="33">
        <f t="shared" si="7"/>
        <v>274207.09</v>
      </c>
      <c r="G22" s="33">
        <f t="shared" si="7"/>
        <v>159574.57</v>
      </c>
      <c r="H22" s="33">
        <f t="shared" si="7"/>
        <v>72878.95</v>
      </c>
      <c r="I22" s="33">
        <f t="shared" si="7"/>
        <v>86316.02</v>
      </c>
      <c r="J22" s="33">
        <f t="shared" si="7"/>
        <v>206290.6</v>
      </c>
      <c r="K22" s="33">
        <f t="shared" si="7"/>
        <v>120895.71</v>
      </c>
      <c r="L22" s="33">
        <f t="shared" si="6"/>
        <v>1602062.6500000001</v>
      </c>
      <c r="M22"/>
    </row>
    <row r="23" spans="1:13" ht="17.25" customHeight="1">
      <c r="A23" s="27" t="s">
        <v>24</v>
      </c>
      <c r="B23" s="33">
        <v>2187.91</v>
      </c>
      <c r="C23" s="33">
        <v>14110.62</v>
      </c>
      <c r="D23" s="33">
        <v>61707.27</v>
      </c>
      <c r="E23" s="33">
        <v>36024.73</v>
      </c>
      <c r="F23" s="33">
        <v>52372.66</v>
      </c>
      <c r="G23" s="33">
        <v>31178.93</v>
      </c>
      <c r="H23" s="33">
        <v>17928.58</v>
      </c>
      <c r="I23" s="33">
        <v>13550.73</v>
      </c>
      <c r="J23" s="33">
        <v>21213.9</v>
      </c>
      <c r="K23" s="33">
        <v>26072.56</v>
      </c>
      <c r="L23" s="33">
        <f t="shared" si="6"/>
        <v>276347.89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637.18</v>
      </c>
      <c r="C26" s="33">
        <v>430.23</v>
      </c>
      <c r="D26" s="33">
        <v>1402.33</v>
      </c>
      <c r="E26" s="33">
        <v>1138.2</v>
      </c>
      <c r="F26" s="33">
        <v>1151.82</v>
      </c>
      <c r="G26" s="33">
        <v>688.91</v>
      </c>
      <c r="H26" s="33">
        <v>405.72</v>
      </c>
      <c r="I26" s="33">
        <v>490.14</v>
      </c>
      <c r="J26" s="33">
        <v>601.78</v>
      </c>
      <c r="K26" s="33">
        <v>759.71</v>
      </c>
      <c r="L26" s="33">
        <f t="shared" si="6"/>
        <v>7706.0199999999995</v>
      </c>
      <c r="M26" s="60"/>
    </row>
    <row r="27" spans="1:13" ht="17.25" customHeight="1">
      <c r="A27" s="27" t="s">
        <v>73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84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-348228.5</v>
      </c>
      <c r="C32" s="33">
        <f t="shared" si="8"/>
        <v>-21757.07</v>
      </c>
      <c r="D32" s="33">
        <f t="shared" si="8"/>
        <v>-61111.6</v>
      </c>
      <c r="E32" s="33">
        <f t="shared" si="8"/>
        <v>-129293.72000000012</v>
      </c>
      <c r="F32" s="33">
        <f t="shared" si="8"/>
        <v>-47770.8</v>
      </c>
      <c r="G32" s="33">
        <f t="shared" si="8"/>
        <v>-31526</v>
      </c>
      <c r="H32" s="33">
        <f t="shared" si="8"/>
        <v>-22247.77</v>
      </c>
      <c r="I32" s="33">
        <f t="shared" si="8"/>
        <v>-25919.13999999999</v>
      </c>
      <c r="J32" s="33">
        <f t="shared" si="8"/>
        <v>-26690.4</v>
      </c>
      <c r="K32" s="33">
        <f t="shared" si="8"/>
        <v>-90881.65</v>
      </c>
      <c r="L32" s="33">
        <f aca="true" t="shared" si="9" ref="L32:L39">SUM(B32:K32)</f>
        <v>-805426.6500000003</v>
      </c>
      <c r="M32"/>
    </row>
    <row r="33" spans="1:13" ht="18.75" customHeight="1">
      <c r="A33" s="27" t="s">
        <v>28</v>
      </c>
      <c r="B33" s="33">
        <f>B34+B35+B36+B37</f>
        <v>-18642.8</v>
      </c>
      <c r="C33" s="33">
        <f aca="true" t="shared" si="10" ref="C33:K33">C34+C35+C36+C37</f>
        <v>-20587.6</v>
      </c>
      <c r="D33" s="33">
        <f t="shared" si="10"/>
        <v>-61111.6</v>
      </c>
      <c r="E33" s="33">
        <f t="shared" si="10"/>
        <v>-43533.6</v>
      </c>
      <c r="F33" s="33">
        <f t="shared" si="10"/>
        <v>-40840.8</v>
      </c>
      <c r="G33" s="33">
        <f t="shared" si="10"/>
        <v>-31526</v>
      </c>
      <c r="H33" s="33">
        <f t="shared" si="10"/>
        <v>-14665.2</v>
      </c>
      <c r="I33" s="33">
        <f t="shared" si="10"/>
        <v>-21454.280000000002</v>
      </c>
      <c r="J33" s="33">
        <f t="shared" si="10"/>
        <v>-19760.4</v>
      </c>
      <c r="K33" s="33">
        <f t="shared" si="10"/>
        <v>-38288.8</v>
      </c>
      <c r="L33" s="33">
        <f t="shared" si="9"/>
        <v>-310411.08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-18642.8</v>
      </c>
      <c r="C34" s="33">
        <f t="shared" si="11"/>
        <v>-20587.6</v>
      </c>
      <c r="D34" s="33">
        <f t="shared" si="11"/>
        <v>-61111.6</v>
      </c>
      <c r="E34" s="33">
        <f t="shared" si="11"/>
        <v>-43533.6</v>
      </c>
      <c r="F34" s="33">
        <f t="shared" si="11"/>
        <v>-40840.8</v>
      </c>
      <c r="G34" s="33">
        <f t="shared" si="11"/>
        <v>-31526</v>
      </c>
      <c r="H34" s="33">
        <f t="shared" si="11"/>
        <v>-14665.2</v>
      </c>
      <c r="I34" s="33">
        <f t="shared" si="11"/>
        <v>-17164.4</v>
      </c>
      <c r="J34" s="33">
        <f t="shared" si="11"/>
        <v>-19760.4</v>
      </c>
      <c r="K34" s="33">
        <f t="shared" si="11"/>
        <v>-38288.8</v>
      </c>
      <c r="L34" s="33">
        <f t="shared" si="9"/>
        <v>-306121.2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-4289.88</v>
      </c>
      <c r="J37" s="17">
        <v>0</v>
      </c>
      <c r="K37" s="17">
        <v>0</v>
      </c>
      <c r="L37" s="33">
        <f t="shared" si="9"/>
        <v>-4289.88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-1169.47</v>
      </c>
      <c r="D38" s="38">
        <f t="shared" si="12"/>
        <v>0</v>
      </c>
      <c r="E38" s="38">
        <f t="shared" si="12"/>
        <v>-85760.12000000011</v>
      </c>
      <c r="F38" s="38">
        <f t="shared" si="12"/>
        <v>-6930</v>
      </c>
      <c r="G38" s="38">
        <f t="shared" si="12"/>
        <v>0</v>
      </c>
      <c r="H38" s="38">
        <f t="shared" si="12"/>
        <v>-7582.57</v>
      </c>
      <c r="I38" s="38">
        <f t="shared" si="12"/>
        <v>-4464.859999999986</v>
      </c>
      <c r="J38" s="38">
        <f t="shared" si="12"/>
        <v>-6930</v>
      </c>
      <c r="K38" s="38">
        <f t="shared" si="12"/>
        <v>-52592.85</v>
      </c>
      <c r="L38" s="33">
        <f t="shared" si="9"/>
        <v>-272300.4600000001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-1169.47</v>
      </c>
      <c r="D42" s="17">
        <v>0</v>
      </c>
      <c r="E42" s="17">
        <v>-79992</v>
      </c>
      <c r="F42" s="17">
        <v>-6930</v>
      </c>
      <c r="G42" s="17">
        <v>0</v>
      </c>
      <c r="H42" s="17">
        <v>-985.32</v>
      </c>
      <c r="I42" s="17">
        <v>-4464.86</v>
      </c>
      <c r="J42" s="17">
        <v>-6930</v>
      </c>
      <c r="K42" s="17">
        <v>-52592.85</v>
      </c>
      <c r="L42" s="30">
        <f aca="true" t="shared" si="13" ref="L42:L49">SUM(B42:K42)</f>
        <v>-153064.5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8">
        <v>-222715.11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-222715.11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348623.4900000002</v>
      </c>
      <c r="C56" s="41">
        <f t="shared" si="16"/>
        <v>448162.0299999999</v>
      </c>
      <c r="D56" s="41">
        <f t="shared" si="16"/>
        <v>1472360.1400000001</v>
      </c>
      <c r="E56" s="41">
        <f t="shared" si="16"/>
        <v>1115355.5399999996</v>
      </c>
      <c r="F56" s="41">
        <f t="shared" si="16"/>
        <v>1213143.62</v>
      </c>
      <c r="G56" s="41">
        <f t="shared" si="16"/>
        <v>723241.52</v>
      </c>
      <c r="H56" s="41">
        <f t="shared" si="16"/>
        <v>422223.9699999999</v>
      </c>
      <c r="I56" s="41">
        <f t="shared" si="16"/>
        <v>510274.8600000001</v>
      </c>
      <c r="J56" s="41">
        <f t="shared" si="16"/>
        <v>632166.3200000001</v>
      </c>
      <c r="K56" s="41">
        <f t="shared" si="16"/>
        <v>739089.6799999999</v>
      </c>
      <c r="L56" s="42">
        <f t="shared" si="14"/>
        <v>7624641.17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348623.49</v>
      </c>
      <c r="C62" s="41">
        <f aca="true" t="shared" si="18" ref="C62:J62">SUM(C63:C74)</f>
        <v>448162.04000000004</v>
      </c>
      <c r="D62" s="41">
        <f t="shared" si="18"/>
        <v>1472360.14</v>
      </c>
      <c r="E62" s="41">
        <f t="shared" si="18"/>
        <v>1115355.54</v>
      </c>
      <c r="F62" s="41">
        <f t="shared" si="18"/>
        <v>1213143.62</v>
      </c>
      <c r="G62" s="41">
        <f t="shared" si="18"/>
        <v>723241.52</v>
      </c>
      <c r="H62" s="41">
        <f t="shared" si="18"/>
        <v>422223.97</v>
      </c>
      <c r="I62" s="41">
        <f>SUM(I63:I79)</f>
        <v>510274.86</v>
      </c>
      <c r="J62" s="41">
        <f t="shared" si="18"/>
        <v>632166.31</v>
      </c>
      <c r="K62" s="41">
        <f>SUM(K63:K76)</f>
        <v>739089.67</v>
      </c>
      <c r="L62" s="46">
        <f>SUM(B62:K62)</f>
        <v>7624641.16</v>
      </c>
      <c r="M62" s="40"/>
    </row>
    <row r="63" spans="1:13" ht="18.75" customHeight="1">
      <c r="A63" s="47" t="s">
        <v>45</v>
      </c>
      <c r="B63" s="48">
        <v>348623.49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348623.49</v>
      </c>
      <c r="M63"/>
    </row>
    <row r="64" spans="1:13" ht="18.75" customHeight="1">
      <c r="A64" s="47" t="s">
        <v>54</v>
      </c>
      <c r="B64" s="17">
        <v>0</v>
      </c>
      <c r="C64" s="48">
        <v>392634.76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392634.76</v>
      </c>
      <c r="M64"/>
    </row>
    <row r="65" spans="1:13" ht="18.75" customHeight="1">
      <c r="A65" s="47" t="s">
        <v>55</v>
      </c>
      <c r="B65" s="17">
        <v>0</v>
      </c>
      <c r="C65" s="48">
        <v>55527.28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55527.28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1472360.14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1472360.14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1115355.54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1115355.54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1213143.62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1213143.62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723241.52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723241.52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422223.97</v>
      </c>
      <c r="I70" s="17">
        <v>0</v>
      </c>
      <c r="J70" s="17">
        <v>0</v>
      </c>
      <c r="K70" s="17">
        <v>0</v>
      </c>
      <c r="L70" s="46">
        <f t="shared" si="19"/>
        <v>422223.97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510274.86</v>
      </c>
      <c r="J71" s="17">
        <v>0</v>
      </c>
      <c r="K71" s="17">
        <v>0</v>
      </c>
      <c r="L71" s="46">
        <f t="shared" si="19"/>
        <v>510274.86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632166.31</v>
      </c>
      <c r="K72" s="17">
        <v>0</v>
      </c>
      <c r="L72" s="46">
        <f t="shared" si="19"/>
        <v>632166.31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412929.4</v>
      </c>
      <c r="L73" s="46">
        <f t="shared" si="19"/>
        <v>412929.4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326160.27</v>
      </c>
      <c r="L74" s="46">
        <f t="shared" si="19"/>
        <v>326160.27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2024-01-11T18:55:48Z</dcterms:modified>
  <cp:category/>
  <cp:version/>
  <cp:contentType/>
  <cp:contentStatus/>
</cp:coreProperties>
</file>