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<sst xmlns="http://schemas.openxmlformats.org/spreadsheetml/2006/main" count="87" uniqueCount="86">
  <si>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</si>
  <si>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</si>
  <si>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</si>
  <si>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</si>
  <si>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</si>
  <si>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</si>
  <si>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</si>
  <si>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</si>
  <si>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</si>
  <si>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</si>
  <si>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</si>
  <si>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</si>
  <si>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</si>
  <si>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</si>
  <si>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</si>
  <si>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</si>
  <si>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</si>
  <si>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</si>
  <si>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</si>
  <si>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</si>
  <si>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</si>
  <si>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</si>
  <si>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</si>
  <si>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</si>
  <si>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</si>
  <si>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</si>
  <si>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</si>
  <si>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</si>
  <si>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</si>
  <si>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</si>
  <si>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</si>
  <si>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</si>
  <si>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</si>
  <si>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</si>
  <si>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</si>
  <si>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</si>
  <si>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</si>
  <si>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</si>
  <si>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</si>
  <si>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</si>
  <si>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</si>
  <si>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</si>
  <si>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</si>
  <si>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</si>
  <si>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</si>
  <si>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</si>
  <si>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</si>
  <si>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</si>
  <si>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</si>
  <si>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</si>
  <si>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</si>
  <si>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</si>
  <si>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</si>
  <si>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</si>
  <si>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</si>
  <si>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</si>
  <si>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</si>
  <si>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</si>
  <si>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</si>
  <si>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</si>
  <si>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</si>
  <si>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</si>
  <si>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</si>
  <si>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</si>
  <si>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</si>
  <si>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</si>
  <si>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</si>
  <si>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</si>
  <si>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</si>
  <si>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</si>
  <si>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</si>
  <si>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</si>
  <si>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</si>
  <si>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</si>
  <si>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</si>
  <si>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</si>
  <si>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</si>
  <si>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</si>
  <si>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</si>
  <si>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</si>
  <si>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</si>
  <si>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</si>
  <si>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</si>
  <si>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</si>
  <si>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04/01/24 - VENCIMENTO 11/01/24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</si>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</sst>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63417</v>
      </c>
      <c r="C7" s="10">
        <f aca="true" t="shared" si="0" ref="C7:K7">C8+C11</f>
        <v>83213</v>
      </c>
      <c r="D7" s="10">
        <f t="shared" si="0"/>
        <v>242275</v>
      </c>
      <c r="E7" s="10">
        <f t="shared" si="0"/>
        <v>188858</v>
      </c>
      <c r="F7" s="10">
        <f t="shared" si="0"/>
        <v>200903</v>
      </c>
      <c r="G7" s="10">
        <f t="shared" si="0"/>
        <v>112625</v>
      </c>
      <c r="H7" s="10">
        <f t="shared" si="0"/>
        <v>61615</v>
      </c>
      <c r="I7" s="10">
        <f t="shared" si="0"/>
        <v>93680</v>
      </c>
      <c r="J7" s="10">
        <f t="shared" si="0"/>
        <v>88126</v>
      </c>
      <c r="K7" s="10">
        <f t="shared" si="0"/>
        <v>167585</v>
      </c>
      <c r="L7" s="10">
        <f aca="true" t="shared" si="1" ref="L7:L13">SUM(B7:K7)</f>
        <v>1302297</v>
      </c>
      <c r="M7" s="11"/>
    </row>
    <row r="8" spans="1:13" ht="17.25" customHeight="1">
      <c r="A8" s="12" t="s">
        <v>81</v>
      </c>
      <c r="B8" s="13">
        <f>B9+B10</f>
        <v>3753</v>
      </c>
      <c r="C8" s="13">
        <f aca="true" t="shared" si="2" ref="C8:K8">C9+C10</f>
        <v>4249</v>
      </c>
      <c r="D8" s="13">
        <f t="shared" si="2"/>
        <v>12559</v>
      </c>
      <c r="E8" s="13">
        <f t="shared" si="2"/>
        <v>9070</v>
      </c>
      <c r="F8" s="13">
        <f t="shared" si="2"/>
        <v>8092</v>
      </c>
      <c r="G8" s="13">
        <f t="shared" si="2"/>
        <v>6441</v>
      </c>
      <c r="H8" s="13">
        <f t="shared" si="2"/>
        <v>2992</v>
      </c>
      <c r="I8" s="13">
        <f t="shared" si="2"/>
        <v>3647</v>
      </c>
      <c r="J8" s="13">
        <f t="shared" si="2"/>
        <v>4211</v>
      </c>
      <c r="K8" s="13">
        <f t="shared" si="2"/>
        <v>7836</v>
      </c>
      <c r="L8" s="13">
        <f t="shared" si="1"/>
        <v>62850</v>
      </c>
      <c r="M8"/>
    </row>
    <row r="9" spans="1:13" ht="17.25" customHeight="1">
      <c r="A9" s="14" t="s">
        <v>18</v>
      </c>
      <c r="B9" s="15">
        <v>3753</v>
      </c>
      <c r="C9" s="15">
        <v>4249</v>
      </c>
      <c r="D9" s="15">
        <v>12559</v>
      </c>
      <c r="E9" s="15">
        <v>9070</v>
      </c>
      <c r="F9" s="15">
        <v>8092</v>
      </c>
      <c r="G9" s="15">
        <v>6441</v>
      </c>
      <c r="H9" s="15">
        <v>2948</v>
      </c>
      <c r="I9" s="15">
        <v>3647</v>
      </c>
      <c r="J9" s="15">
        <v>4211</v>
      </c>
      <c r="K9" s="15">
        <v>7836</v>
      </c>
      <c r="L9" s="13">
        <f t="shared" si="1"/>
        <v>62806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70</v>
      </c>
      <c r="B11" s="15">
        <v>59664</v>
      </c>
      <c r="C11" s="15">
        <v>78964</v>
      </c>
      <c r="D11" s="15">
        <v>229716</v>
      </c>
      <c r="E11" s="15">
        <v>179788</v>
      </c>
      <c r="F11" s="15">
        <v>192811</v>
      </c>
      <c r="G11" s="15">
        <v>106184</v>
      </c>
      <c r="H11" s="15">
        <v>58623</v>
      </c>
      <c r="I11" s="15">
        <v>90033</v>
      </c>
      <c r="J11" s="15">
        <v>83915</v>
      </c>
      <c r="K11" s="15">
        <v>159749</v>
      </c>
      <c r="L11" s="13">
        <f t="shared" si="1"/>
        <v>1239447</v>
      </c>
      <c r="M11" s="60"/>
    </row>
    <row r="12" spans="1:13" ht="17.25" customHeight="1">
      <c r="A12" s="14" t="s">
        <v>83</v>
      </c>
      <c r="B12" s="15">
        <v>7899</v>
      </c>
      <c r="C12" s="15">
        <v>6683</v>
      </c>
      <c r="D12" s="15">
        <v>23054</v>
      </c>
      <c r="E12" s="15">
        <v>21485</v>
      </c>
      <c r="F12" s="15">
        <v>19267</v>
      </c>
      <c r="G12" s="15">
        <v>11194</v>
      </c>
      <c r="H12" s="15">
        <v>5679</v>
      </c>
      <c r="I12" s="15">
        <v>5439</v>
      </c>
      <c r="J12" s="15">
        <v>6700</v>
      </c>
      <c r="K12" s="15">
        <v>11769</v>
      </c>
      <c r="L12" s="13">
        <f t="shared" si="1"/>
        <v>119169</v>
      </c>
      <c r="M12" s="60"/>
    </row>
    <row r="13" spans="1:13" ht="17.25" customHeight="1">
      <c r="A13" s="14" t="s">
        <v>71</v>
      </c>
      <c r="B13" s="15">
        <f>+B11-B12</f>
        <v>51765</v>
      </c>
      <c r="C13" s="15">
        <f aca="true" t="shared" si="3" ref="C13:K13">+C11-C12</f>
        <v>72281</v>
      </c>
      <c r="D13" s="15">
        <f t="shared" si="3"/>
        <v>206662</v>
      </c>
      <c r="E13" s="15">
        <f t="shared" si="3"/>
        <v>158303</v>
      </c>
      <c r="F13" s="15">
        <f t="shared" si="3"/>
        <v>173544</v>
      </c>
      <c r="G13" s="15">
        <f t="shared" si="3"/>
        <v>94990</v>
      </c>
      <c r="H13" s="15">
        <f t="shared" si="3"/>
        <v>52944</v>
      </c>
      <c r="I13" s="15">
        <f t="shared" si="3"/>
        <v>84594</v>
      </c>
      <c r="J13" s="15">
        <f t="shared" si="3"/>
        <v>77215</v>
      </c>
      <c r="K13" s="15">
        <f t="shared" si="3"/>
        <v>147980</v>
      </c>
      <c r="L13" s="13">
        <f t="shared" si="1"/>
        <v>1120278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1.461398316904069</v>
      </c>
      <c r="C18" s="22">
        <v>1.343578173481934</v>
      </c>
      <c r="D18" s="22">
        <v>1.261846300478023</v>
      </c>
      <c r="E18" s="22">
        <v>1.302719962611146</v>
      </c>
      <c r="F18" s="22">
        <v>1.387331512134213</v>
      </c>
      <c r="G18" s="22">
        <v>1.377717308793301</v>
      </c>
      <c r="H18" s="22">
        <v>1.319777249977962</v>
      </c>
      <c r="I18" s="22">
        <v>1.298129063077357</v>
      </c>
      <c r="J18" s="22">
        <v>1.570712624927116</v>
      </c>
      <c r="K18" s="22">
        <v>1.254817553527908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715661.4100000001</v>
      </c>
      <c r="C20" s="25">
        <f aca="true" t="shared" si="4" ref="C20:K20">SUM(C21:C30)</f>
        <v>477886.89999999997</v>
      </c>
      <c r="D20" s="25">
        <f t="shared" si="4"/>
        <v>1568587.8800000001</v>
      </c>
      <c r="E20" s="25">
        <f t="shared" si="4"/>
        <v>1264397.05</v>
      </c>
      <c r="F20" s="25">
        <f t="shared" si="4"/>
        <v>1282052.0700000003</v>
      </c>
      <c r="G20" s="25">
        <f t="shared" si="4"/>
        <v>782154.42</v>
      </c>
      <c r="H20" s="25">
        <f t="shared" si="4"/>
        <v>453205.76999999996</v>
      </c>
      <c r="I20" s="25">
        <f t="shared" si="4"/>
        <v>553308.7699999999</v>
      </c>
      <c r="J20" s="25">
        <f t="shared" si="4"/>
        <v>683900.7499999999</v>
      </c>
      <c r="K20" s="25">
        <f t="shared" si="4"/>
        <v>847453.8</v>
      </c>
      <c r="L20" s="25">
        <f>SUM(B20:K20)</f>
        <v>8628608.82</v>
      </c>
      <c r="M20"/>
    </row>
    <row r="21" spans="1:13" ht="17.25" customHeight="1">
      <c r="A21" s="26" t="s">
        <v>22</v>
      </c>
      <c r="B21" s="56">
        <f>ROUND((B15+B16)*B7,2)</f>
        <v>464650.02</v>
      </c>
      <c r="C21" s="56">
        <f aca="true" t="shared" si="5" ref="C21:K21">ROUND((C15+C16)*C7,2)</f>
        <v>343278.59</v>
      </c>
      <c r="D21" s="56">
        <f t="shared" si="5"/>
        <v>1189546.02</v>
      </c>
      <c r="E21" s="56">
        <f t="shared" si="5"/>
        <v>939266.38</v>
      </c>
      <c r="F21" s="56">
        <f t="shared" si="5"/>
        <v>882848.14</v>
      </c>
      <c r="G21" s="56">
        <f t="shared" si="5"/>
        <v>544192.74</v>
      </c>
      <c r="H21" s="56">
        <f t="shared" si="5"/>
        <v>327945.84</v>
      </c>
      <c r="I21" s="56">
        <f t="shared" si="5"/>
        <v>413400.47</v>
      </c>
      <c r="J21" s="56">
        <f t="shared" si="5"/>
        <v>418827.63</v>
      </c>
      <c r="K21" s="56">
        <f t="shared" si="5"/>
        <v>650397.39</v>
      </c>
      <c r="L21" s="33">
        <f aca="true" t="shared" si="6" ref="L21:L29">SUM(B21:K21)</f>
        <v>6174353.22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214388.74</v>
      </c>
      <c r="C22" s="33">
        <f t="shared" si="7"/>
        <v>117943.03</v>
      </c>
      <c r="D22" s="33">
        <f t="shared" si="7"/>
        <v>311478.22</v>
      </c>
      <c r="E22" s="33">
        <f t="shared" si="7"/>
        <v>284334.68</v>
      </c>
      <c r="F22" s="33">
        <f t="shared" si="7"/>
        <v>341954.91</v>
      </c>
      <c r="G22" s="33">
        <f t="shared" si="7"/>
        <v>205551.02</v>
      </c>
      <c r="H22" s="33">
        <f t="shared" si="7"/>
        <v>104869.62</v>
      </c>
      <c r="I22" s="33">
        <f t="shared" si="7"/>
        <v>123246.69</v>
      </c>
      <c r="J22" s="33">
        <f t="shared" si="7"/>
        <v>239030.22</v>
      </c>
      <c r="K22" s="33">
        <f t="shared" si="7"/>
        <v>165732.67</v>
      </c>
      <c r="L22" s="33">
        <f t="shared" si="6"/>
        <v>2108529.8</v>
      </c>
      <c r="M22"/>
    </row>
    <row r="23" spans="1:13" ht="17.25" customHeight="1">
      <c r="A23" s="27" t="s">
        <v>24</v>
      </c>
      <c r="B23" s="33">
        <v>2595.63</v>
      </c>
      <c r="C23" s="33">
        <v>14110.61</v>
      </c>
      <c r="D23" s="33">
        <v>61439.75</v>
      </c>
      <c r="E23" s="33">
        <v>35222.32</v>
      </c>
      <c r="F23" s="33">
        <v>51579.56</v>
      </c>
      <c r="G23" s="33">
        <v>31171.63</v>
      </c>
      <c r="H23" s="33">
        <v>17872.72</v>
      </c>
      <c r="I23" s="33">
        <v>13980.19</v>
      </c>
      <c r="J23" s="33">
        <v>21394.7</v>
      </c>
      <c r="K23" s="33">
        <v>26353.51</v>
      </c>
      <c r="L23" s="33">
        <f t="shared" si="6"/>
        <v>275720.62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427.51</v>
      </c>
      <c r="D26" s="33">
        <v>1402.33</v>
      </c>
      <c r="E26" s="33">
        <v>1130.04</v>
      </c>
      <c r="F26" s="33">
        <v>1146.37</v>
      </c>
      <c r="G26" s="33">
        <v>699.81</v>
      </c>
      <c r="H26" s="33">
        <v>405.72</v>
      </c>
      <c r="I26" s="33">
        <v>495.58</v>
      </c>
      <c r="J26" s="33">
        <v>609.95</v>
      </c>
      <c r="K26" s="33">
        <v>756.99</v>
      </c>
      <c r="L26" s="33">
        <f t="shared" si="6"/>
        <v>7714.199999999999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-123383.79</v>
      </c>
      <c r="C32" s="33">
        <f t="shared" si="8"/>
        <v>-18695.6</v>
      </c>
      <c r="D32" s="33">
        <f t="shared" si="8"/>
        <v>-55259.6</v>
      </c>
      <c r="E32" s="33">
        <f t="shared" si="8"/>
        <v>-45676.12000000011</v>
      </c>
      <c r="F32" s="33">
        <f t="shared" si="8"/>
        <v>-35604.8</v>
      </c>
      <c r="G32" s="33">
        <f t="shared" si="8"/>
        <v>-28340.4</v>
      </c>
      <c r="H32" s="33">
        <f t="shared" si="8"/>
        <v>-19568.45</v>
      </c>
      <c r="I32" s="33">
        <f t="shared" si="8"/>
        <v>-20865.39</v>
      </c>
      <c r="J32" s="33">
        <f t="shared" si="8"/>
        <v>-18528.4</v>
      </c>
      <c r="K32" s="33">
        <f t="shared" si="8"/>
        <v>-34478.4</v>
      </c>
      <c r="L32" s="33">
        <f aca="true" t="shared" si="9" ref="L32:L39">SUM(B32:K32)</f>
        <v>-400400.9500000002</v>
      </c>
      <c r="M32"/>
    </row>
    <row r="33" spans="1:13" ht="18.75" customHeight="1">
      <c r="A33" s="27" t="s">
        <v>28</v>
      </c>
      <c r="B33" s="33">
        <f>B34+B35+B36+B37</f>
        <v>-16513.2</v>
      </c>
      <c r="C33" s="33">
        <f aca="true" t="shared" si="10" ref="C33:K33">C34+C35+C36+C37</f>
        <v>-18695.6</v>
      </c>
      <c r="D33" s="33">
        <f t="shared" si="10"/>
        <v>-55259.6</v>
      </c>
      <c r="E33" s="33">
        <f t="shared" si="10"/>
        <v>-39908</v>
      </c>
      <c r="F33" s="33">
        <f t="shared" si="10"/>
        <v>-35604.8</v>
      </c>
      <c r="G33" s="33">
        <f t="shared" si="10"/>
        <v>-28340.4</v>
      </c>
      <c r="H33" s="33">
        <f t="shared" si="10"/>
        <v>-12971.2</v>
      </c>
      <c r="I33" s="33">
        <f t="shared" si="10"/>
        <v>-20865.39</v>
      </c>
      <c r="J33" s="33">
        <f t="shared" si="10"/>
        <v>-18528.4</v>
      </c>
      <c r="K33" s="33">
        <f t="shared" si="10"/>
        <v>-34478.4</v>
      </c>
      <c r="L33" s="33">
        <f t="shared" si="9"/>
        <v>-281164.99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-16513.2</v>
      </c>
      <c r="C34" s="33">
        <f t="shared" si="11"/>
        <v>-18695.6</v>
      </c>
      <c r="D34" s="33">
        <f t="shared" si="11"/>
        <v>-55259.6</v>
      </c>
      <c r="E34" s="33">
        <f t="shared" si="11"/>
        <v>-39908</v>
      </c>
      <c r="F34" s="33">
        <f t="shared" si="11"/>
        <v>-35604.8</v>
      </c>
      <c r="G34" s="33">
        <f t="shared" si="11"/>
        <v>-28340.4</v>
      </c>
      <c r="H34" s="33">
        <f t="shared" si="11"/>
        <v>-12971.2</v>
      </c>
      <c r="I34" s="33">
        <f t="shared" si="11"/>
        <v>-16046.8</v>
      </c>
      <c r="J34" s="33">
        <f t="shared" si="11"/>
        <v>-18528.4</v>
      </c>
      <c r="K34" s="33">
        <f t="shared" si="11"/>
        <v>-34478.4</v>
      </c>
      <c r="L34" s="33">
        <f t="shared" si="9"/>
        <v>-276346.4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-4818.59</v>
      </c>
      <c r="J37" s="17">
        <v>0</v>
      </c>
      <c r="K37" s="17">
        <v>0</v>
      </c>
      <c r="L37" s="33">
        <f t="shared" si="9"/>
        <v>-4818.59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592277.6200000001</v>
      </c>
      <c r="C56" s="41">
        <f t="shared" si="16"/>
        <v>459191.3</v>
      </c>
      <c r="D56" s="41">
        <f t="shared" si="16"/>
        <v>1513328.28</v>
      </c>
      <c r="E56" s="41">
        <f t="shared" si="16"/>
        <v>1218720.93</v>
      </c>
      <c r="F56" s="41">
        <f t="shared" si="16"/>
        <v>1246447.2700000003</v>
      </c>
      <c r="G56" s="41">
        <f t="shared" si="16"/>
        <v>753814.02</v>
      </c>
      <c r="H56" s="41">
        <f t="shared" si="16"/>
        <v>433637.31999999995</v>
      </c>
      <c r="I56" s="41">
        <f t="shared" si="16"/>
        <v>532443.3799999999</v>
      </c>
      <c r="J56" s="41">
        <f t="shared" si="16"/>
        <v>665372.3499999999</v>
      </c>
      <c r="K56" s="41">
        <f t="shared" si="16"/>
        <v>812975.4</v>
      </c>
      <c r="L56" s="42">
        <f t="shared" si="14"/>
        <v>8228207.87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592277.62</v>
      </c>
      <c r="C62" s="41">
        <f aca="true" t="shared" si="18" ref="C62:J62">SUM(C63:C74)</f>
        <v>459191.30000000005</v>
      </c>
      <c r="D62" s="41">
        <f t="shared" si="18"/>
        <v>1513328.28</v>
      </c>
      <c r="E62" s="41">
        <f t="shared" si="18"/>
        <v>1218720.93</v>
      </c>
      <c r="F62" s="41">
        <f t="shared" si="18"/>
        <v>1246447.27</v>
      </c>
      <c r="G62" s="41">
        <f t="shared" si="18"/>
        <v>753814.02</v>
      </c>
      <c r="H62" s="41">
        <f t="shared" si="18"/>
        <v>433637.32</v>
      </c>
      <c r="I62" s="41">
        <f>SUM(I63:I79)</f>
        <v>532443.38</v>
      </c>
      <c r="J62" s="41">
        <f t="shared" si="18"/>
        <v>665372.35</v>
      </c>
      <c r="K62" s="41">
        <f>SUM(K63:K76)</f>
        <v>812975.4</v>
      </c>
      <c r="L62" s="46">
        <f>SUM(B62:K62)</f>
        <v>8228207.87</v>
      </c>
      <c r="M62" s="40"/>
    </row>
    <row r="63" spans="1:13" ht="18.75" customHeight="1">
      <c r="A63" s="47" t="s">
        <v>46</v>
      </c>
      <c r="B63" s="48">
        <v>592277.62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592277.62</v>
      </c>
      <c r="M63"/>
    </row>
    <row r="64" spans="1:13" ht="18.75" customHeight="1">
      <c r="A64" s="47" t="s">
        <v>55</v>
      </c>
      <c r="B64" s="17">
        <v>0</v>
      </c>
      <c r="C64" s="48">
        <v>402067.9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402067.9</v>
      </c>
      <c r="M64"/>
    </row>
    <row r="65" spans="1:13" ht="18.75" customHeight="1">
      <c r="A65" s="47" t="s">
        <v>56</v>
      </c>
      <c r="B65" s="17">
        <v>0</v>
      </c>
      <c r="C65" s="48">
        <v>57123.4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57123.4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1513328.28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1513328.28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1218720.93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1218720.93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1246447.27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1246447.27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753814.02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753814.02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433637.32</v>
      </c>
      <c r="I70" s="17">
        <v>0</v>
      </c>
      <c r="J70" s="17">
        <v>0</v>
      </c>
      <c r="K70" s="17">
        <v>0</v>
      </c>
      <c r="L70" s="46">
        <f t="shared" si="19"/>
        <v>433637.32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532443.38</v>
      </c>
      <c r="J71" s="17">
        <v>0</v>
      </c>
      <c r="K71" s="17">
        <v>0</v>
      </c>
      <c r="L71" s="46">
        <f t="shared" si="19"/>
        <v>532443.38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665372.35</v>
      </c>
      <c r="K72" s="17">
        <v>0</v>
      </c>
      <c r="L72" s="46">
        <f t="shared" si="19"/>
        <v>665372.35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479086.4</v>
      </c>
      <c r="L73" s="46">
        <f t="shared" si="19"/>
        <v>479086.4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333889</v>
      </c>
      <c r="L74" s="46">
        <f t="shared" si="19"/>
        <v>333889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2024-01-10T16:57:53Z</dcterms:modified>
  <cp:category/>
  <cp:version/>
  <cp:contentType/>
  <cp:contentStatus/>
</cp:coreProperties>
</file>