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<sst xmlns="http://schemas.openxmlformats.org/spreadsheetml/2006/main" count="88" uniqueCount="87">
  <si>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</si>
  <si>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</si>
  <si>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</si>
  <si>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</si>
  <si>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</si>
  <si>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</si>
  <si>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</si>
  <si>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</si>
  <si>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</si>
  <si>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</si>
  <si>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</si>
  <si>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</si>
  <si>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</si>
  <si>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</si>
  <si>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</si>
  <si>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</si>
  <si>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</si>
  <si>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</si>
  <si>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</si>
  <si>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</si>
  <si>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</si>
  <si>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</si>
  <si>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</si>
  <si>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</si>
  <si>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</si>
  <si>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</si>
  <si>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</si>
  <si>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</si>
  <si>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</si>
  <si>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</si>
  <si>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</si>
  <si>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</si>
  <si>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</si>
  <si>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</si>
  <si>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</si>
  <si>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</si>
  <si>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</si>
  <si>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</si>
  <si>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</si>
  <si>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</si>
  <si>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</si>
  <si>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</si>
  <si>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</si>
  <si>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</si>
  <si>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</si>
  <si>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</si>
  <si>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</si>
  <si>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</si>
  <si>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</si>
  <si>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</si>
  <si>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</si>
  <si>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</si>
  <si>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</si>
  <si>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</si>
  <si>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</si>
  <si>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</si>
  <si>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</si>
  <si>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</si>
  <si>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</si>
  <si>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</si>
  <si>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</si>
  <si>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</si>
  <si>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</si>
  <si>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</si>
  <si>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</si>
  <si>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</si>
  <si>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</si>
  <si>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</si>
  <si>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</si>
  <si>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</si>
  <si>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</si>
  <si>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</si>
  <si>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</si>
  <si>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</si>
  <si>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</si>
  <si>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</si>
  <si>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</si>
  <si>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</si>
  <si>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</si>
  <si>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</si>
  <si>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</si>
  <si>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</si>
  <si>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</si>
  <si>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</si>
  <si>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01/01/24 - VENCIMENTO 08/01/24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</si>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</sst>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13622</v>
      </c>
      <c r="C7" s="10">
        <f aca="true" t="shared" si="0" ref="C7:K7">C8+C11</f>
        <v>17812</v>
      </c>
      <c r="D7" s="10">
        <f t="shared" si="0"/>
        <v>55212</v>
      </c>
      <c r="E7" s="10">
        <f t="shared" si="0"/>
        <v>50062</v>
      </c>
      <c r="F7" s="10">
        <f t="shared" si="0"/>
        <v>62713</v>
      </c>
      <c r="G7" s="10">
        <f t="shared" si="0"/>
        <v>23388</v>
      </c>
      <c r="H7" s="10">
        <f t="shared" si="0"/>
        <v>15493</v>
      </c>
      <c r="I7" s="10">
        <f t="shared" si="0"/>
        <v>25322</v>
      </c>
      <c r="J7" s="10">
        <f t="shared" si="0"/>
        <v>14976</v>
      </c>
      <c r="K7" s="10">
        <f t="shared" si="0"/>
        <v>45429</v>
      </c>
      <c r="L7" s="10">
        <f aca="true" t="shared" si="1" ref="L7:L13">SUM(B7:K7)</f>
        <v>324029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13622</v>
      </c>
      <c r="C11" s="15">
        <v>17812</v>
      </c>
      <c r="D11" s="15">
        <v>55212</v>
      </c>
      <c r="E11" s="15">
        <v>50062</v>
      </c>
      <c r="F11" s="15">
        <v>62713</v>
      </c>
      <c r="G11" s="15">
        <v>23388</v>
      </c>
      <c r="H11" s="15">
        <v>15493</v>
      </c>
      <c r="I11" s="15">
        <v>25322</v>
      </c>
      <c r="J11" s="15">
        <v>14976</v>
      </c>
      <c r="K11" s="15">
        <v>45429</v>
      </c>
      <c r="L11" s="13">
        <f t="shared" si="1"/>
        <v>324029</v>
      </c>
      <c r="M11" s="60"/>
    </row>
    <row r="12" spans="1:13" ht="17.25" customHeight="1">
      <c r="A12" s="14" t="s">
        <v>83</v>
      </c>
      <c r="B12" s="15">
        <v>1416</v>
      </c>
      <c r="C12" s="15">
        <v>1182</v>
      </c>
      <c r="D12" s="15">
        <v>3877</v>
      </c>
      <c r="E12" s="15">
        <v>4182</v>
      </c>
      <c r="F12" s="15">
        <v>4394</v>
      </c>
      <c r="G12" s="15">
        <v>1797</v>
      </c>
      <c r="H12" s="15">
        <v>1168</v>
      </c>
      <c r="I12" s="15">
        <v>1094</v>
      </c>
      <c r="J12" s="15">
        <v>916</v>
      </c>
      <c r="K12" s="15">
        <v>2535</v>
      </c>
      <c r="L12" s="13">
        <f t="shared" si="1"/>
        <v>22561</v>
      </c>
      <c r="M12" s="60"/>
    </row>
    <row r="13" spans="1:13" ht="17.25" customHeight="1">
      <c r="A13" s="14" t="s">
        <v>71</v>
      </c>
      <c r="B13" s="15">
        <f>+B11-B12</f>
        <v>12206</v>
      </c>
      <c r="C13" s="15">
        <f aca="true" t="shared" si="3" ref="C13:K13">+C11-C12</f>
        <v>16630</v>
      </c>
      <c r="D13" s="15">
        <f t="shared" si="3"/>
        <v>51335</v>
      </c>
      <c r="E13" s="15">
        <f t="shared" si="3"/>
        <v>45880</v>
      </c>
      <c r="F13" s="15">
        <f t="shared" si="3"/>
        <v>58319</v>
      </c>
      <c r="G13" s="15">
        <f t="shared" si="3"/>
        <v>21591</v>
      </c>
      <c r="H13" s="15">
        <f t="shared" si="3"/>
        <v>14325</v>
      </c>
      <c r="I13" s="15">
        <f t="shared" si="3"/>
        <v>24228</v>
      </c>
      <c r="J13" s="15">
        <f t="shared" si="3"/>
        <v>14060</v>
      </c>
      <c r="K13" s="15">
        <f t="shared" si="3"/>
        <v>42894</v>
      </c>
      <c r="L13" s="13">
        <f t="shared" si="1"/>
        <v>301468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1.614852541869168</v>
      </c>
      <c r="C18" s="22">
        <v>1.426444971482011</v>
      </c>
      <c r="D18" s="22">
        <v>1.299785777532513</v>
      </c>
      <c r="E18" s="22">
        <v>1.332368494713416</v>
      </c>
      <c r="F18" s="22">
        <v>1.513858812637288</v>
      </c>
      <c r="G18" s="22">
        <v>1.427166520436439</v>
      </c>
      <c r="H18" s="22">
        <v>1.357037453502266</v>
      </c>
      <c r="I18" s="22">
        <v>1.334596886036807</v>
      </c>
      <c r="J18" s="22">
        <v>1.854168412188231</v>
      </c>
      <c r="K18" s="22">
        <v>1.382134433856003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195359.91999999998</v>
      </c>
      <c r="C20" s="25">
        <f aca="true" t="shared" si="4" ref="C20:K20">SUM(C21:C30)</f>
        <v>114760.9</v>
      </c>
      <c r="D20" s="25">
        <f t="shared" si="4"/>
        <v>387251.67000000004</v>
      </c>
      <c r="E20" s="25">
        <f t="shared" si="4"/>
        <v>360857.60000000003</v>
      </c>
      <c r="F20" s="25">
        <f t="shared" si="4"/>
        <v>447652.24</v>
      </c>
      <c r="G20" s="25">
        <f t="shared" si="4"/>
        <v>177326.65999999997</v>
      </c>
      <c r="H20" s="25">
        <f t="shared" si="4"/>
        <v>122519.56000000001</v>
      </c>
      <c r="I20" s="25">
        <f t="shared" si="4"/>
        <v>157157.02999999997</v>
      </c>
      <c r="J20" s="25">
        <f t="shared" si="4"/>
        <v>144843.74000000002</v>
      </c>
      <c r="K20" s="25">
        <f t="shared" si="4"/>
        <v>263847.44</v>
      </c>
      <c r="L20" s="25">
        <f>SUM(B20:K20)</f>
        <v>2371576.7600000002</v>
      </c>
      <c r="M20"/>
    </row>
    <row r="21" spans="1:13" ht="17.25" customHeight="1">
      <c r="A21" s="26" t="s">
        <v>22</v>
      </c>
      <c r="B21" s="56">
        <f>ROUND((B15+B16)*B7,2)</f>
        <v>99807.03</v>
      </c>
      <c r="C21" s="56">
        <f aca="true" t="shared" si="5" ref="C21:K21">ROUND((C15+C16)*C7,2)</f>
        <v>73479.84</v>
      </c>
      <c r="D21" s="56">
        <f t="shared" si="5"/>
        <v>271085.4</v>
      </c>
      <c r="E21" s="56">
        <f t="shared" si="5"/>
        <v>248978.35</v>
      </c>
      <c r="F21" s="56">
        <f t="shared" si="5"/>
        <v>275586.01</v>
      </c>
      <c r="G21" s="56">
        <f t="shared" si="5"/>
        <v>113008.48</v>
      </c>
      <c r="H21" s="56">
        <f t="shared" si="5"/>
        <v>82461.49</v>
      </c>
      <c r="I21" s="56">
        <f t="shared" si="5"/>
        <v>111743.45</v>
      </c>
      <c r="J21" s="56">
        <f t="shared" si="5"/>
        <v>71174.94</v>
      </c>
      <c r="K21" s="56">
        <f t="shared" si="5"/>
        <v>176309.95</v>
      </c>
      <c r="L21" s="33">
        <f aca="true" t="shared" si="6" ref="L21:L29">SUM(B21:K21)</f>
        <v>1523634.94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61366.61</v>
      </c>
      <c r="C22" s="33">
        <f t="shared" si="7"/>
        <v>31335.11</v>
      </c>
      <c r="D22" s="33">
        <f t="shared" si="7"/>
        <v>81267.55</v>
      </c>
      <c r="E22" s="33">
        <f t="shared" si="7"/>
        <v>82752.56</v>
      </c>
      <c r="F22" s="33">
        <f t="shared" si="7"/>
        <v>141612.3</v>
      </c>
      <c r="G22" s="33">
        <f t="shared" si="7"/>
        <v>48273.44</v>
      </c>
      <c r="H22" s="33">
        <f t="shared" si="7"/>
        <v>29441.84</v>
      </c>
      <c r="I22" s="33">
        <f t="shared" si="7"/>
        <v>37389.01</v>
      </c>
      <c r="J22" s="33">
        <f t="shared" si="7"/>
        <v>60795.39</v>
      </c>
      <c r="K22" s="33">
        <f t="shared" si="7"/>
        <v>67374.1</v>
      </c>
      <c r="L22" s="33">
        <f t="shared" si="6"/>
        <v>641607.91</v>
      </c>
      <c r="M22"/>
    </row>
    <row r="23" spans="1:13" ht="17.25" customHeight="1">
      <c r="A23" s="27" t="s">
        <v>24</v>
      </c>
      <c r="B23" s="33">
        <v>186.49</v>
      </c>
      <c r="C23" s="33">
        <v>7459.36</v>
      </c>
      <c r="D23" s="33">
        <v>28962.71</v>
      </c>
      <c r="E23" s="33">
        <v>23553.02</v>
      </c>
      <c r="F23" s="33">
        <v>24528.51</v>
      </c>
      <c r="G23" s="33">
        <v>14950.03</v>
      </c>
      <c r="H23" s="33">
        <v>8120.42</v>
      </c>
      <c r="I23" s="33">
        <v>5345.87</v>
      </c>
      <c r="J23" s="33">
        <v>8380.42</v>
      </c>
      <c r="K23" s="33">
        <v>15122.36</v>
      </c>
      <c r="L23" s="33">
        <f t="shared" si="6"/>
        <v>136609.19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612.67</v>
      </c>
      <c r="C26" s="33">
        <v>359.43</v>
      </c>
      <c r="D26" s="33">
        <v>1214.45</v>
      </c>
      <c r="E26" s="33">
        <v>1130.04</v>
      </c>
      <c r="F26" s="33">
        <v>1402.33</v>
      </c>
      <c r="G26" s="33">
        <v>555.49</v>
      </c>
      <c r="H26" s="33">
        <v>383.94</v>
      </c>
      <c r="I26" s="33">
        <v>492.86</v>
      </c>
      <c r="J26" s="33">
        <v>454.74</v>
      </c>
      <c r="K26" s="33">
        <v>827.79</v>
      </c>
      <c r="L26" s="33">
        <f t="shared" si="6"/>
        <v>7433.739999999999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88489.32999999999</v>
      </c>
      <c r="C56" s="41">
        <f t="shared" si="16"/>
        <v>114760.9</v>
      </c>
      <c r="D56" s="41">
        <f t="shared" si="16"/>
        <v>387251.67000000004</v>
      </c>
      <c r="E56" s="41">
        <f t="shared" si="16"/>
        <v>0</v>
      </c>
      <c r="F56" s="41">
        <f t="shared" si="16"/>
        <v>0</v>
      </c>
      <c r="G56" s="41">
        <f t="shared" si="16"/>
        <v>177326.65999999997</v>
      </c>
      <c r="H56" s="41">
        <f t="shared" si="16"/>
        <v>115922.31000000001</v>
      </c>
      <c r="I56" s="41">
        <f t="shared" si="16"/>
        <v>0</v>
      </c>
      <c r="J56" s="41">
        <f t="shared" si="16"/>
        <v>144843.74000000002</v>
      </c>
      <c r="K56" s="41">
        <f t="shared" si="16"/>
        <v>263847.44</v>
      </c>
      <c r="L56" s="42">
        <f t="shared" si="14"/>
        <v>1292442.05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-26510.51999999996</v>
      </c>
      <c r="F58" s="33">
        <f t="shared" si="17"/>
        <v>-54347.76000000001</v>
      </c>
      <c r="G58" s="33">
        <f t="shared" si="17"/>
        <v>0</v>
      </c>
      <c r="H58" s="33">
        <f t="shared" si="17"/>
        <v>0</v>
      </c>
      <c r="I58" s="33">
        <f t="shared" si="17"/>
        <v>-13842.97000000003</v>
      </c>
      <c r="J58" s="33">
        <f t="shared" si="17"/>
        <v>0</v>
      </c>
      <c r="K58" s="33">
        <f t="shared" si="17"/>
        <v>0</v>
      </c>
      <c r="L58" s="17">
        <f>SUM(C58:K58)</f>
        <v>-94701.25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88489.33</v>
      </c>
      <c r="C62" s="41">
        <f aca="true" t="shared" si="18" ref="C62:J62">SUM(C63:C74)</f>
        <v>114760.9</v>
      </c>
      <c r="D62" s="41">
        <f t="shared" si="18"/>
        <v>387251.6674078985</v>
      </c>
      <c r="E62" s="41">
        <f t="shared" si="18"/>
        <v>0</v>
      </c>
      <c r="F62" s="41">
        <f t="shared" si="18"/>
        <v>0</v>
      </c>
      <c r="G62" s="41">
        <f t="shared" si="18"/>
        <v>177326.65917729298</v>
      </c>
      <c r="H62" s="41">
        <f t="shared" si="18"/>
        <v>115922.31040141571</v>
      </c>
      <c r="I62" s="41">
        <f>SUM(I63:I79)</f>
        <v>0</v>
      </c>
      <c r="J62" s="41">
        <f t="shared" si="18"/>
        <v>144843.73548111282</v>
      </c>
      <c r="K62" s="41">
        <f>SUM(K63:K76)</f>
        <v>263847.44</v>
      </c>
      <c r="L62" s="46">
        <f>SUM(B62:K62)</f>
        <v>1292442.0424677199</v>
      </c>
      <c r="M62" s="40"/>
    </row>
    <row r="63" spans="1:13" ht="18.75" customHeight="1">
      <c r="A63" s="47" t="s">
        <v>46</v>
      </c>
      <c r="B63" s="48">
        <v>88489.33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88489.33</v>
      </c>
      <c r="M63"/>
    </row>
    <row r="64" spans="1:13" ht="18.75" customHeight="1">
      <c r="A64" s="47" t="s">
        <v>55</v>
      </c>
      <c r="B64" s="17">
        <v>0</v>
      </c>
      <c r="C64" s="48">
        <v>100553.5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100553.5</v>
      </c>
      <c r="M64"/>
    </row>
    <row r="65" spans="1:13" ht="18.75" customHeight="1">
      <c r="A65" s="47" t="s">
        <v>56</v>
      </c>
      <c r="B65" s="17">
        <v>0</v>
      </c>
      <c r="C65" s="48">
        <v>14207.4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14207.4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387251.6674078985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387251.6674078985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0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0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177326.65917729298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177326.65917729298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115922.31040141571</v>
      </c>
      <c r="I70" s="17">
        <v>0</v>
      </c>
      <c r="J70" s="17">
        <v>0</v>
      </c>
      <c r="K70" s="17">
        <v>0</v>
      </c>
      <c r="L70" s="46">
        <f t="shared" si="19"/>
        <v>115922.31040141571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0</v>
      </c>
      <c r="J71" s="17">
        <v>0</v>
      </c>
      <c r="K71" s="17">
        <v>0</v>
      </c>
      <c r="L71" s="46">
        <f t="shared" si="19"/>
        <v>0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144843.73548111282</v>
      </c>
      <c r="K72" s="17">
        <v>0</v>
      </c>
      <c r="L72" s="46">
        <f t="shared" si="19"/>
        <v>144843.73548111282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131369.64</v>
      </c>
      <c r="L73" s="46">
        <f t="shared" si="19"/>
        <v>131369.64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132477.8</v>
      </c>
      <c r="L74" s="46">
        <f t="shared" si="19"/>
        <v>132477.8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2024-01-06T09:40:06Z</dcterms:modified>
  <cp:category/>
  <cp:version/>
  <cp:contentType/>
  <cp:contentStatus/>
</cp:coreProperties>
</file>