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<sst xmlns="http://schemas.openxmlformats.org/spreadsheetml/2006/main" count="89" uniqueCount="86">
  <si>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</si>
  <si>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</si>
  <si>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</si>
  <si>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</si>
  <si>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</si>
  <si>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</si>
  <si>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</si>
  <si>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</si>
  <si>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</si>
  <si>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</si>
  <si>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</si>
  <si>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</si>
  <si>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</si>
  <si>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</si>
  <si>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</si>
  <si>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</si>
  <si>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</si>
  <si>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</si>
  <si>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</si>
  <si>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</si>
  <si>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</si>
  <si>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</si>
  <si>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</si>
  <si>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</si>
  <si>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</si>
  <si>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</si>
  <si>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</si>
  <si>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</si>
  <si>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</si>
  <si>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</si>
  <si>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</si>
  <si>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</si>
  <si>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</si>
  <si>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</si>
  <si>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</si>
  <si>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</si>
  <si>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</si>
  <si>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</si>
  <si>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</si>
  <si>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</si>
  <si>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</si>
  <si>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</si>
  <si>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</si>
  <si>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</si>
  <si>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</si>
  <si>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</si>
  <si>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</si>
  <si>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</si>
  <si>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</si>
  <si>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</si>
  <si>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</si>
  <si>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</si>
  <si>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</si>
  <si>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</si>
  <si>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</si>
  <si>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</si>
  <si>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</si>
  <si>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</si>
  <si>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</si>
  <si>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</si>
  <si>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</si>
  <si>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</si>
  <si>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</si>
  <si>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</si>
  <si>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</si>
  <si>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</si>
  <si>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</si>
  <si>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</si>
  <si>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</si>
  <si>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</si>
  <si>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</si>
  <si>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</si>
  <si>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</si>
  <si>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</si>
  <si>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</si>
  <si>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</si>
  <si>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</si>
  <si>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</si>
  <si>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</si>
  <si>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</si>
  <si>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</si>
  <si>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</si>
  <si>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</si>
  <si>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</si>
  <si>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26/02/24 - VENCIMENTO 04/03/24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</si>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</sst>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6.25390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392119</v>
      </c>
      <c r="C7" s="9">
        <f t="shared" si="0"/>
        <v>257938</v>
      </c>
      <c r="D7" s="9">
        <f t="shared" si="0"/>
        <v>236680</v>
      </c>
      <c r="E7" s="9">
        <f t="shared" si="0"/>
        <v>69187</v>
      </c>
      <c r="F7" s="9">
        <f t="shared" si="0"/>
        <v>213577</v>
      </c>
      <c r="G7" s="9">
        <f t="shared" si="0"/>
        <v>383009</v>
      </c>
      <c r="H7" s="9">
        <f t="shared" si="0"/>
        <v>47523</v>
      </c>
      <c r="I7" s="9">
        <f t="shared" si="0"/>
        <v>235303</v>
      </c>
      <c r="J7" s="9">
        <f t="shared" si="0"/>
        <v>212626</v>
      </c>
      <c r="K7" s="9">
        <f t="shared" si="0"/>
        <v>318432</v>
      </c>
      <c r="L7" s="9">
        <f t="shared" si="0"/>
        <v>246031</v>
      </c>
      <c r="M7" s="9">
        <f t="shared" si="0"/>
        <v>135864</v>
      </c>
      <c r="N7" s="9">
        <f t="shared" si="0"/>
        <v>74810</v>
      </c>
      <c r="O7" s="9">
        <f t="shared" si="0"/>
        <v>2823099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10339</v>
      </c>
      <c r="C8" s="11">
        <f t="shared" si="1"/>
        <v>9993</v>
      </c>
      <c r="D8" s="11">
        <f t="shared" si="1"/>
        <v>5597</v>
      </c>
      <c r="E8" s="11">
        <f t="shared" si="1"/>
        <v>2071</v>
      </c>
      <c r="F8" s="11">
        <f t="shared" si="1"/>
        <v>6223</v>
      </c>
      <c r="G8" s="11">
        <f t="shared" si="1"/>
        <v>13285</v>
      </c>
      <c r="H8" s="11">
        <f t="shared" si="1"/>
        <v>1843</v>
      </c>
      <c r="I8" s="11">
        <f t="shared" si="1"/>
        <v>11392</v>
      </c>
      <c r="J8" s="11">
        <f t="shared" si="1"/>
        <v>8070</v>
      </c>
      <c r="K8" s="11">
        <f t="shared" si="1"/>
        <v>4882</v>
      </c>
      <c r="L8" s="11">
        <f t="shared" si="1"/>
        <v>3455</v>
      </c>
      <c r="M8" s="11">
        <f t="shared" si="1"/>
        <v>5635</v>
      </c>
      <c r="N8" s="11">
        <f t="shared" si="1"/>
        <v>3091</v>
      </c>
      <c r="O8" s="11">
        <f t="shared" si="1"/>
        <v>85876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10339</v>
      </c>
      <c r="C9" s="11">
        <v>9993</v>
      </c>
      <c r="D9" s="11">
        <v>5597</v>
      </c>
      <c r="E9" s="11">
        <v>2071</v>
      </c>
      <c r="F9" s="11">
        <v>6223</v>
      </c>
      <c r="G9" s="11">
        <v>13285</v>
      </c>
      <c r="H9" s="11">
        <v>1843</v>
      </c>
      <c r="I9" s="11">
        <v>11392</v>
      </c>
      <c r="J9" s="11">
        <v>8070</v>
      </c>
      <c r="K9" s="11">
        <v>4882</v>
      </c>
      <c r="L9" s="11">
        <v>3451</v>
      </c>
      <c r="M9" s="11">
        <v>5635</v>
      </c>
      <c r="N9" s="11">
        <v>3073</v>
      </c>
      <c r="O9" s="11">
        <f>SUM(B9:N9)</f>
        <v>85854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18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381780</v>
      </c>
      <c r="C11" s="13">
        <v>247945</v>
      </c>
      <c r="D11" s="13">
        <v>231083</v>
      </c>
      <c r="E11" s="13">
        <v>67116</v>
      </c>
      <c r="F11" s="13">
        <v>207354</v>
      </c>
      <c r="G11" s="13">
        <v>369724</v>
      </c>
      <c r="H11" s="13">
        <v>45680</v>
      </c>
      <c r="I11" s="13">
        <v>223911</v>
      </c>
      <c r="J11" s="13">
        <v>204556</v>
      </c>
      <c r="K11" s="13">
        <v>313550</v>
      </c>
      <c r="L11" s="13">
        <v>242576</v>
      </c>
      <c r="M11" s="13">
        <v>130229</v>
      </c>
      <c r="N11" s="13">
        <v>71719</v>
      </c>
      <c r="O11" s="11">
        <f>SUM(B11:N11)</f>
        <v>2737223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27306</v>
      </c>
      <c r="C12" s="13">
        <v>22579</v>
      </c>
      <c r="D12" s="13">
        <v>17628</v>
      </c>
      <c r="E12" s="13">
        <v>7186</v>
      </c>
      <c r="F12" s="13">
        <v>18879</v>
      </c>
      <c r="G12" s="13">
        <v>36050</v>
      </c>
      <c r="H12" s="13">
        <v>4843</v>
      </c>
      <c r="I12" s="13">
        <v>22004</v>
      </c>
      <c r="J12" s="13">
        <v>17697</v>
      </c>
      <c r="K12" s="13">
        <v>21103</v>
      </c>
      <c r="L12" s="13">
        <v>16292</v>
      </c>
      <c r="M12" s="13">
        <v>6866</v>
      </c>
      <c r="N12" s="13">
        <v>3144</v>
      </c>
      <c r="O12" s="11">
        <f>SUM(B12:N12)</f>
        <v>221577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354474</v>
      </c>
      <c r="C13" s="15">
        <f t="shared" si="2"/>
        <v>225366</v>
      </c>
      <c r="D13" s="15">
        <f t="shared" si="2"/>
        <v>213455</v>
      </c>
      <c r="E13" s="15">
        <f t="shared" si="2"/>
        <v>59930</v>
      </c>
      <c r="F13" s="15">
        <f t="shared" si="2"/>
        <v>188475</v>
      </c>
      <c r="G13" s="15">
        <f t="shared" si="2"/>
        <v>333674</v>
      </c>
      <c r="H13" s="15">
        <f t="shared" si="2"/>
        <v>40837</v>
      </c>
      <c r="I13" s="15">
        <f t="shared" si="2"/>
        <v>201907</v>
      </c>
      <c r="J13" s="15">
        <f t="shared" si="2"/>
        <v>186859</v>
      </c>
      <c r="K13" s="15">
        <f t="shared" si="2"/>
        <v>292447</v>
      </c>
      <c r="L13" s="15">
        <f t="shared" si="2"/>
        <v>226284</v>
      </c>
      <c r="M13" s="15">
        <f t="shared" si="2"/>
        <v>123363</v>
      </c>
      <c r="N13" s="15">
        <f t="shared" si="2"/>
        <v>68575</v>
      </c>
      <c r="O13" s="11">
        <f>SUM(B13:N13)</f>
        <v>2515646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1.161298602302673</v>
      </c>
      <c r="C18" s="19">
        <v>1.221257843684185</v>
      </c>
      <c r="D18" s="19">
        <v>1.341856404185468</v>
      </c>
      <c r="E18" s="19">
        <v>0.822445365809212</v>
      </c>
      <c r="F18" s="19">
        <v>1.40841495345094</v>
      </c>
      <c r="G18" s="19">
        <v>1.342737531699196</v>
      </c>
      <c r="H18" s="19">
        <v>1.468187062809325</v>
      </c>
      <c r="I18" s="19">
        <v>1.353576466568916</v>
      </c>
      <c r="J18" s="19">
        <v>1.289638353710085</v>
      </c>
      <c r="K18" s="19">
        <v>1.119783523600051</v>
      </c>
      <c r="L18" s="19">
        <v>1.234353852406328</v>
      </c>
      <c r="M18" s="19">
        <v>1.142500556316278</v>
      </c>
      <c r="N18" s="19">
        <v>1.165147689672825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1478048.5700000003</v>
      </c>
      <c r="C20" s="24">
        <f aca="true" t="shared" si="3" ref="C20:O20">SUM(C21:C31)</f>
        <v>1033563.1200000001</v>
      </c>
      <c r="D20" s="24">
        <f t="shared" si="3"/>
        <v>899906.07</v>
      </c>
      <c r="E20" s="24">
        <f t="shared" si="3"/>
        <v>282900.62</v>
      </c>
      <c r="F20" s="24">
        <f t="shared" si="3"/>
        <v>1005063.04</v>
      </c>
      <c r="G20" s="24">
        <f t="shared" si="3"/>
        <v>1425350.14</v>
      </c>
      <c r="H20" s="24">
        <f t="shared" si="3"/>
        <v>272662.27999999997</v>
      </c>
      <c r="I20" s="24">
        <f t="shared" si="3"/>
        <v>1058582.55</v>
      </c>
      <c r="J20" s="24">
        <f t="shared" si="3"/>
        <v>902341.02</v>
      </c>
      <c r="K20" s="24">
        <f t="shared" si="3"/>
        <v>1156359.57</v>
      </c>
      <c r="L20" s="24">
        <f t="shared" si="3"/>
        <v>1124186.4900000005</v>
      </c>
      <c r="M20" s="24">
        <f t="shared" si="3"/>
        <v>645847.04</v>
      </c>
      <c r="N20" s="24">
        <f t="shared" si="3"/>
        <v>325363.77</v>
      </c>
      <c r="O20" s="24">
        <f t="shared" si="3"/>
        <v>11610174.28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1157535.29</v>
      </c>
      <c r="C21" s="28">
        <f aca="true" t="shared" si="4" ref="C21:N21">ROUND((C15+C16)*C7,2)</f>
        <v>786607.72</v>
      </c>
      <c r="D21" s="28">
        <f t="shared" si="4"/>
        <v>633000.66</v>
      </c>
      <c r="E21" s="28">
        <f t="shared" si="4"/>
        <v>316115.4</v>
      </c>
      <c r="F21" s="28">
        <f t="shared" si="4"/>
        <v>662067.34</v>
      </c>
      <c r="G21" s="28">
        <f t="shared" si="4"/>
        <v>976902.76</v>
      </c>
      <c r="H21" s="28">
        <f t="shared" si="4"/>
        <v>162747.27</v>
      </c>
      <c r="I21" s="28">
        <f t="shared" si="4"/>
        <v>712521.01</v>
      </c>
      <c r="J21" s="28">
        <f t="shared" si="4"/>
        <v>647595.01</v>
      </c>
      <c r="K21" s="28">
        <f t="shared" si="4"/>
        <v>916733.88</v>
      </c>
      <c r="L21" s="28">
        <f t="shared" si="4"/>
        <v>806489.62</v>
      </c>
      <c r="M21" s="28">
        <f t="shared" si="4"/>
        <v>513905.58</v>
      </c>
      <c r="N21" s="28">
        <f t="shared" si="4"/>
        <v>255603.33</v>
      </c>
      <c r="O21" s="28">
        <f aca="true" t="shared" si="5" ref="O21:O29">SUM(B21:N21)</f>
        <v>8547824.87</v>
      </c>
    </row>
    <row r="22" spans="1:23" ht="18.75" customHeight="1">
      <c r="A22" s="26" t="s">
        <v>33</v>
      </c>
      <c r="B22" s="28">
        <f>IF(B18&lt;&gt;0,ROUND((B18-1)*B21,2),0)</f>
        <v>186708.82</v>
      </c>
      <c r="C22" s="28">
        <f aca="true" t="shared" si="6" ref="C22:N22">IF(C18&lt;&gt;0,ROUND((C18-1)*C21,2),0)</f>
        <v>174043.13</v>
      </c>
      <c r="D22" s="28">
        <f t="shared" si="6"/>
        <v>216395.33</v>
      </c>
      <c r="E22" s="28">
        <f t="shared" si="6"/>
        <v>-56127.75</v>
      </c>
      <c r="F22" s="28">
        <f t="shared" si="6"/>
        <v>270398.2</v>
      </c>
      <c r="G22" s="28">
        <f t="shared" si="6"/>
        <v>334821.24</v>
      </c>
      <c r="H22" s="28">
        <f t="shared" si="6"/>
        <v>76196.17</v>
      </c>
      <c r="I22" s="28">
        <f t="shared" si="6"/>
        <v>251930.66</v>
      </c>
      <c r="J22" s="28">
        <f t="shared" si="6"/>
        <v>187568.35</v>
      </c>
      <c r="K22" s="28">
        <f t="shared" si="6"/>
        <v>109809.61</v>
      </c>
      <c r="L22" s="28">
        <f t="shared" si="6"/>
        <v>189003.95</v>
      </c>
      <c r="M22" s="28">
        <f t="shared" si="6"/>
        <v>73231.83</v>
      </c>
      <c r="N22" s="28">
        <f t="shared" si="6"/>
        <v>42212.3</v>
      </c>
      <c r="O22" s="28">
        <f t="shared" si="5"/>
        <v>2056191.84</v>
      </c>
      <c r="W22" s="51"/>
    </row>
    <row r="23" spans="1:15" ht="18.75" customHeight="1">
      <c r="A23" s="26" t="s">
        <v>34</v>
      </c>
      <c r="B23" s="28">
        <v>69276.13</v>
      </c>
      <c r="C23" s="28">
        <v>44130.3</v>
      </c>
      <c r="D23" s="28">
        <v>30120.14</v>
      </c>
      <c r="E23" s="28">
        <v>11713.84</v>
      </c>
      <c r="F23" s="28">
        <v>42438.42</v>
      </c>
      <c r="G23" s="28">
        <v>67496.64</v>
      </c>
      <c r="H23" s="28">
        <v>7442.55</v>
      </c>
      <c r="I23" s="28">
        <v>47401.41</v>
      </c>
      <c r="J23" s="28">
        <v>37692.46</v>
      </c>
      <c r="K23" s="28">
        <v>51972.42</v>
      </c>
      <c r="L23" s="28">
        <v>53231.03</v>
      </c>
      <c r="M23" s="28">
        <v>26685.24</v>
      </c>
      <c r="N23" s="28">
        <v>16539.7</v>
      </c>
      <c r="O23" s="28">
        <f t="shared" si="5"/>
        <v>506140.2800000001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1237.08</v>
      </c>
      <c r="C26" s="28">
        <v>879.05</v>
      </c>
      <c r="D26" s="28">
        <v>768.44</v>
      </c>
      <c r="E26" s="28">
        <v>238.68</v>
      </c>
      <c r="F26" s="28">
        <v>852.86</v>
      </c>
      <c r="G26" s="28">
        <v>1205.06</v>
      </c>
      <c r="H26" s="28">
        <v>215.4</v>
      </c>
      <c r="I26" s="28">
        <v>884.87</v>
      </c>
      <c r="J26" s="28">
        <v>762.62</v>
      </c>
      <c r="K26" s="28">
        <v>972.2</v>
      </c>
      <c r="L26" s="28">
        <v>943.09</v>
      </c>
      <c r="M26" s="28">
        <v>535.58</v>
      </c>
      <c r="N26" s="28">
        <v>273.63</v>
      </c>
      <c r="O26" s="28">
        <f t="shared" si="5"/>
        <v>9768.559999999998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794.18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805.85</v>
      </c>
      <c r="M27" s="28">
        <v>454.66</v>
      </c>
      <c r="N27" s="28">
        <v>238.99</v>
      </c>
      <c r="O27" s="28">
        <f t="shared" si="5"/>
        <v>8444.68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32841.32</v>
      </c>
      <c r="L30" s="28">
        <v>30808.34</v>
      </c>
      <c r="M30" s="28">
        <v>0</v>
      </c>
      <c r="N30" s="28">
        <v>0</v>
      </c>
      <c r="O30" s="28">
        <f>SUM(B30:N30)</f>
        <v>63649.66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-45491.6</v>
      </c>
      <c r="C32" s="28">
        <f aca="true" t="shared" si="7" ref="C32:O32">+C33+C35+C48+C49+C50+C55-C56</f>
        <v>-43969.2</v>
      </c>
      <c r="D32" s="28">
        <f t="shared" si="7"/>
        <v>-24626.8</v>
      </c>
      <c r="E32" s="28">
        <f t="shared" si="7"/>
        <v>-9112.4</v>
      </c>
      <c r="F32" s="28">
        <f t="shared" si="7"/>
        <v>-27381.2</v>
      </c>
      <c r="G32" s="28">
        <f t="shared" si="7"/>
        <v>-58454</v>
      </c>
      <c r="H32" s="28">
        <f t="shared" si="7"/>
        <v>-8109.2</v>
      </c>
      <c r="I32" s="28">
        <f t="shared" si="7"/>
        <v>-50124.8</v>
      </c>
      <c r="J32" s="28">
        <f t="shared" si="7"/>
        <v>-35508</v>
      </c>
      <c r="K32" s="28">
        <f t="shared" si="7"/>
        <v>-21480.8</v>
      </c>
      <c r="L32" s="28">
        <f t="shared" si="7"/>
        <v>-15184.4</v>
      </c>
      <c r="M32" s="28">
        <f t="shared" si="7"/>
        <v>-24794</v>
      </c>
      <c r="N32" s="28">
        <f t="shared" si="7"/>
        <v>-13521.2</v>
      </c>
      <c r="O32" s="28">
        <f t="shared" si="7"/>
        <v>-377757.60000000003</v>
      </c>
    </row>
    <row r="33" spans="1:15" ht="18.75" customHeight="1">
      <c r="A33" s="26" t="s">
        <v>38</v>
      </c>
      <c r="B33" s="29">
        <f>+B34</f>
        <v>-45491.6</v>
      </c>
      <c r="C33" s="29">
        <f>+C34</f>
        <v>-43969.2</v>
      </c>
      <c r="D33" s="29">
        <f aca="true" t="shared" si="8" ref="D33:O33">+D34</f>
        <v>-24626.8</v>
      </c>
      <c r="E33" s="29">
        <f t="shared" si="8"/>
        <v>-9112.4</v>
      </c>
      <c r="F33" s="29">
        <f t="shared" si="8"/>
        <v>-27381.2</v>
      </c>
      <c r="G33" s="29">
        <f t="shared" si="8"/>
        <v>-58454</v>
      </c>
      <c r="H33" s="29">
        <f t="shared" si="8"/>
        <v>-8109.2</v>
      </c>
      <c r="I33" s="29">
        <f t="shared" si="8"/>
        <v>-50124.8</v>
      </c>
      <c r="J33" s="29">
        <f t="shared" si="8"/>
        <v>-35508</v>
      </c>
      <c r="K33" s="29">
        <f t="shared" si="8"/>
        <v>-21480.8</v>
      </c>
      <c r="L33" s="29">
        <f t="shared" si="8"/>
        <v>-15184.4</v>
      </c>
      <c r="M33" s="29">
        <f t="shared" si="8"/>
        <v>-24794</v>
      </c>
      <c r="N33" s="29">
        <f t="shared" si="8"/>
        <v>-13521.2</v>
      </c>
      <c r="O33" s="29">
        <f t="shared" si="8"/>
        <v>-377757.60000000003</v>
      </c>
    </row>
    <row r="34" spans="1:26" ht="18.75" customHeight="1">
      <c r="A34" s="27" t="s">
        <v>39</v>
      </c>
      <c r="B34" s="16">
        <f>ROUND((-B9)*$G$3,2)</f>
        <v>-45491.6</v>
      </c>
      <c r="C34" s="16">
        <f aca="true" t="shared" si="9" ref="C34:N34">ROUND((-C9)*$G$3,2)</f>
        <v>-43969.2</v>
      </c>
      <c r="D34" s="16">
        <f t="shared" si="9"/>
        <v>-24626.8</v>
      </c>
      <c r="E34" s="16">
        <f t="shared" si="9"/>
        <v>-9112.4</v>
      </c>
      <c r="F34" s="16">
        <f t="shared" si="9"/>
        <v>-27381.2</v>
      </c>
      <c r="G34" s="16">
        <f t="shared" si="9"/>
        <v>-58454</v>
      </c>
      <c r="H34" s="16">
        <f t="shared" si="9"/>
        <v>-8109.2</v>
      </c>
      <c r="I34" s="16">
        <f t="shared" si="9"/>
        <v>-50124.8</v>
      </c>
      <c r="J34" s="16">
        <f t="shared" si="9"/>
        <v>-35508</v>
      </c>
      <c r="K34" s="16">
        <f t="shared" si="9"/>
        <v>-21480.8</v>
      </c>
      <c r="L34" s="16">
        <f t="shared" si="9"/>
        <v>-15184.4</v>
      </c>
      <c r="M34" s="16">
        <f t="shared" si="9"/>
        <v>-24794</v>
      </c>
      <c r="N34" s="16">
        <f t="shared" si="9"/>
        <v>-13521.2</v>
      </c>
      <c r="O34" s="30">
        <f aca="true" t="shared" si="10" ref="O34:O56">SUM(B34:N34)</f>
        <v>-377757.60000000003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60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1432556.9700000002</v>
      </c>
      <c r="C54" s="34">
        <f aca="true" t="shared" si="13" ref="C54:N54">+C20+C32</f>
        <v>989593.9200000002</v>
      </c>
      <c r="D54" s="34">
        <f t="shared" si="13"/>
        <v>875279.2699999999</v>
      </c>
      <c r="E54" s="34">
        <f t="shared" si="13"/>
        <v>273788.22</v>
      </c>
      <c r="F54" s="34">
        <f t="shared" si="13"/>
        <v>977681.8400000001</v>
      </c>
      <c r="G54" s="34">
        <f t="shared" si="13"/>
        <v>1366896.14</v>
      </c>
      <c r="H54" s="34">
        <f t="shared" si="13"/>
        <v>264553.07999999996</v>
      </c>
      <c r="I54" s="34">
        <f t="shared" si="13"/>
        <v>1008457.75</v>
      </c>
      <c r="J54" s="34">
        <f t="shared" si="13"/>
        <v>866833.02</v>
      </c>
      <c r="K54" s="34">
        <f t="shared" si="13"/>
        <v>1134878.77</v>
      </c>
      <c r="L54" s="34">
        <f t="shared" si="13"/>
        <v>1109002.0900000005</v>
      </c>
      <c r="M54" s="34">
        <f t="shared" si="13"/>
        <v>621053.04</v>
      </c>
      <c r="N54" s="34">
        <f t="shared" si="13"/>
        <v>311842.57</v>
      </c>
      <c r="O54" s="34">
        <f>SUM(B54:N54)</f>
        <v>11232416.68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 s="41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1432556.9700000002</v>
      </c>
      <c r="C60" s="42">
        <f t="shared" si="14"/>
        <v>989593.9199999999</v>
      </c>
      <c r="D60" s="42">
        <f t="shared" si="14"/>
        <v>875279.27</v>
      </c>
      <c r="E60" s="42">
        <f t="shared" si="14"/>
        <v>273788.22</v>
      </c>
      <c r="F60" s="42">
        <f t="shared" si="14"/>
        <v>977681.85</v>
      </c>
      <c r="G60" s="42">
        <f t="shared" si="14"/>
        <v>1366896.13</v>
      </c>
      <c r="H60" s="42">
        <f t="shared" si="14"/>
        <v>264553.07</v>
      </c>
      <c r="I60" s="42">
        <f t="shared" si="14"/>
        <v>1008457.76</v>
      </c>
      <c r="J60" s="42">
        <f t="shared" si="14"/>
        <v>866833.02</v>
      </c>
      <c r="K60" s="42">
        <f t="shared" si="14"/>
        <v>1134878.78</v>
      </c>
      <c r="L60" s="42">
        <f t="shared" si="14"/>
        <v>1109002.09</v>
      </c>
      <c r="M60" s="42">
        <f t="shared" si="14"/>
        <v>621053.04</v>
      </c>
      <c r="N60" s="42">
        <f t="shared" si="14"/>
        <v>311842.57</v>
      </c>
      <c r="O60" s="34">
        <f t="shared" si="14"/>
        <v>11232416.689999998</v>
      </c>
      <c r="Q60"/>
    </row>
    <row r="61" spans="1:18" ht="18.75" customHeight="1">
      <c r="A61" s="26" t="s">
        <v>54</v>
      </c>
      <c r="B61" s="42">
        <v>1178253.35</v>
      </c>
      <c r="C61" s="42">
        <v>709268.37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1887521.7200000002</v>
      </c>
      <c r="P61"/>
      <c r="Q61"/>
      <c r="R61" s="41"/>
    </row>
    <row r="62" spans="1:16" ht="18.75" customHeight="1">
      <c r="A62" s="26" t="s">
        <v>55</v>
      </c>
      <c r="B62" s="42">
        <v>254303.62</v>
      </c>
      <c r="C62" s="42">
        <v>280325.55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534629.1699999999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875279.27</v>
      </c>
      <c r="E63" s="43">
        <v>0</v>
      </c>
      <c r="F63" s="43">
        <v>0</v>
      </c>
      <c r="G63" s="43">
        <v>0</v>
      </c>
      <c r="H63" s="42">
        <v>264553.07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1139832.34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273788.22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273788.22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977681.85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977681.85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1366896.13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1366896.13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1008457.76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1008457.76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866833.02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866833.02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1134878.78</v>
      </c>
      <c r="L69" s="29">
        <v>1109002.09</v>
      </c>
      <c r="M69" s="43">
        <v>0</v>
      </c>
      <c r="N69" s="43">
        <v>0</v>
      </c>
      <c r="O69" s="34">
        <f t="shared" si="15"/>
        <v>2243880.87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621053.04</v>
      </c>
      <c r="N70" s="43">
        <v>0</v>
      </c>
      <c r="O70" s="34">
        <f t="shared" si="15"/>
        <v>621053.04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311842.57</v>
      </c>
      <c r="O71" s="46">
        <f t="shared" si="15"/>
        <v>311842.57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2024-03-01T17:54:08Z</dcterms:modified>
  <cp:category/>
  <cp:version/>
  <cp:contentType/>
  <cp:contentStatus/>
</cp:coreProperties>
</file>