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<sst xmlns="http://schemas.openxmlformats.org/spreadsheetml/2006/main" count="89" uniqueCount="86">
  <si>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</si>
  <si>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</si>
  <si>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</si>
  <si>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</si>
  <si>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</si>
  <si>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</si>
  <si>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</si>
  <si>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</si>
  <si>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</si>
  <si>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</si>
  <si>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</si>
  <si>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</si>
  <si>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</si>
  <si>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</si>
  <si>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</si>
  <si>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</si>
  <si>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</si>
  <si>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</si>
  <si>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</si>
  <si>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</si>
  <si>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</si>
  <si>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</si>
  <si>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</si>
  <si>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</si>
  <si>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</si>
  <si>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</si>
  <si>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</si>
  <si>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</si>
  <si>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</si>
  <si>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</si>
  <si>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</si>
  <si>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</si>
  <si>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</si>
  <si>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</si>
  <si>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</si>
  <si>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</si>
  <si>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</si>
  <si>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</si>
  <si>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</si>
  <si>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</si>
  <si>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</si>
  <si>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</si>
  <si>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</si>
  <si>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</si>
  <si>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</si>
  <si>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</si>
  <si>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</si>
  <si>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</si>
  <si>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</si>
  <si>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</si>
  <si>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</si>
  <si>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</si>
  <si>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</si>
  <si>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</si>
  <si>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</si>
  <si>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</si>
  <si>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</si>
  <si>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</si>
  <si>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</si>
  <si>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</si>
  <si>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</si>
  <si>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</si>
  <si>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</si>
  <si>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</si>
  <si>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</si>
  <si>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</si>
  <si>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</si>
  <si>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</si>
  <si>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</si>
  <si>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</si>
  <si>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</si>
  <si>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</si>
  <si>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</si>
  <si>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</si>
  <si>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</si>
  <si>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</si>
  <si>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</si>
  <si>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</si>
  <si>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</si>
  <si>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</si>
  <si>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</si>
  <si>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</si>
  <si>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</si>
  <si>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</si>
  <si>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21/02/24 - VENCIMENTO 28/02/24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</si>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</sst>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395382</v>
      </c>
      <c r="C7" s="9">
        <f t="shared" si="0"/>
        <v>263517</v>
      </c>
      <c r="D7" s="9">
        <f t="shared" si="0"/>
        <v>248084</v>
      </c>
      <c r="E7" s="9">
        <f t="shared" si="0"/>
        <v>69451</v>
      </c>
      <c r="F7" s="9">
        <f t="shared" si="0"/>
        <v>237381</v>
      </c>
      <c r="G7" s="9">
        <f t="shared" si="0"/>
        <v>390987</v>
      </c>
      <c r="H7" s="9">
        <f t="shared" si="0"/>
        <v>50450</v>
      </c>
      <c r="I7" s="9">
        <f t="shared" si="0"/>
        <v>286224</v>
      </c>
      <c r="J7" s="9">
        <f t="shared" si="0"/>
        <v>222095</v>
      </c>
      <c r="K7" s="9">
        <f t="shared" si="0"/>
        <v>313800</v>
      </c>
      <c r="L7" s="9">
        <f t="shared" si="0"/>
        <v>253031</v>
      </c>
      <c r="M7" s="9">
        <f t="shared" si="0"/>
        <v>138439</v>
      </c>
      <c r="N7" s="9">
        <f t="shared" si="0"/>
        <v>85398</v>
      </c>
      <c r="O7" s="9">
        <f t="shared" si="0"/>
        <v>2954239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9972</v>
      </c>
      <c r="C8" s="11">
        <f t="shared" si="1"/>
        <v>9819</v>
      </c>
      <c r="D8" s="11">
        <f t="shared" si="1"/>
        <v>5508</v>
      </c>
      <c r="E8" s="11">
        <f t="shared" si="1"/>
        <v>1938</v>
      </c>
      <c r="F8" s="11">
        <f t="shared" si="1"/>
        <v>6498</v>
      </c>
      <c r="G8" s="11">
        <f t="shared" si="1"/>
        <v>13170</v>
      </c>
      <c r="H8" s="11">
        <f t="shared" si="1"/>
        <v>1851</v>
      </c>
      <c r="I8" s="11">
        <f t="shared" si="1"/>
        <v>13512</v>
      </c>
      <c r="J8" s="11">
        <f t="shared" si="1"/>
        <v>8039</v>
      </c>
      <c r="K8" s="11">
        <f t="shared" si="1"/>
        <v>4718</v>
      </c>
      <c r="L8" s="11">
        <f t="shared" si="1"/>
        <v>3432</v>
      </c>
      <c r="M8" s="11">
        <f t="shared" si="1"/>
        <v>5716</v>
      </c>
      <c r="N8" s="11">
        <f t="shared" si="1"/>
        <v>3476</v>
      </c>
      <c r="O8" s="11">
        <f t="shared" si="1"/>
        <v>87649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9972</v>
      </c>
      <c r="C9" s="11">
        <v>9819</v>
      </c>
      <c r="D9" s="11">
        <v>5508</v>
      </c>
      <c r="E9" s="11">
        <v>1938</v>
      </c>
      <c r="F9" s="11">
        <v>6498</v>
      </c>
      <c r="G9" s="11">
        <v>13170</v>
      </c>
      <c r="H9" s="11">
        <v>1851</v>
      </c>
      <c r="I9" s="11">
        <v>13512</v>
      </c>
      <c r="J9" s="11">
        <v>8039</v>
      </c>
      <c r="K9" s="11">
        <v>4718</v>
      </c>
      <c r="L9" s="11">
        <v>3432</v>
      </c>
      <c r="M9" s="11">
        <v>5716</v>
      </c>
      <c r="N9" s="11">
        <v>3456</v>
      </c>
      <c r="O9" s="11">
        <f>SUM(B9:N9)</f>
        <v>87629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385410</v>
      </c>
      <c r="C11" s="13">
        <v>253698</v>
      </c>
      <c r="D11" s="13">
        <v>242576</v>
      </c>
      <c r="E11" s="13">
        <v>67513</v>
      </c>
      <c r="F11" s="13">
        <v>230883</v>
      </c>
      <c r="G11" s="13">
        <v>377817</v>
      </c>
      <c r="H11" s="13">
        <v>48599</v>
      </c>
      <c r="I11" s="13">
        <v>272712</v>
      </c>
      <c r="J11" s="13">
        <v>214056</v>
      </c>
      <c r="K11" s="13">
        <v>309082</v>
      </c>
      <c r="L11" s="13">
        <v>249599</v>
      </c>
      <c r="M11" s="13">
        <v>132723</v>
      </c>
      <c r="N11" s="13">
        <v>81922</v>
      </c>
      <c r="O11" s="11">
        <f>SUM(B11:N11)</f>
        <v>2866590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27191</v>
      </c>
      <c r="C12" s="13">
        <v>22590</v>
      </c>
      <c r="D12" s="13">
        <v>18646</v>
      </c>
      <c r="E12" s="13">
        <v>7208</v>
      </c>
      <c r="F12" s="13">
        <v>20724</v>
      </c>
      <c r="G12" s="13">
        <v>36102</v>
      </c>
      <c r="H12" s="13">
        <v>4975</v>
      </c>
      <c r="I12" s="13">
        <v>25749</v>
      </c>
      <c r="J12" s="13">
        <v>17777</v>
      </c>
      <c r="K12" s="13">
        <v>21686</v>
      </c>
      <c r="L12" s="13">
        <v>16693</v>
      </c>
      <c r="M12" s="13">
        <v>6760</v>
      </c>
      <c r="N12" s="13">
        <v>3339</v>
      </c>
      <c r="O12" s="11">
        <f>SUM(B12:N12)</f>
        <v>229440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358219</v>
      </c>
      <c r="C13" s="15">
        <f t="shared" si="2"/>
        <v>231108</v>
      </c>
      <c r="D13" s="15">
        <f t="shared" si="2"/>
        <v>223930</v>
      </c>
      <c r="E13" s="15">
        <f t="shared" si="2"/>
        <v>60305</v>
      </c>
      <c r="F13" s="15">
        <f t="shared" si="2"/>
        <v>210159</v>
      </c>
      <c r="G13" s="15">
        <f t="shared" si="2"/>
        <v>341715</v>
      </c>
      <c r="H13" s="15">
        <f t="shared" si="2"/>
        <v>43624</v>
      </c>
      <c r="I13" s="15">
        <f t="shared" si="2"/>
        <v>246963</v>
      </c>
      <c r="J13" s="15">
        <f t="shared" si="2"/>
        <v>196279</v>
      </c>
      <c r="K13" s="15">
        <f t="shared" si="2"/>
        <v>287396</v>
      </c>
      <c r="L13" s="15">
        <f t="shared" si="2"/>
        <v>232906</v>
      </c>
      <c r="M13" s="15">
        <f t="shared" si="2"/>
        <v>125963</v>
      </c>
      <c r="N13" s="15">
        <f t="shared" si="2"/>
        <v>78583</v>
      </c>
      <c r="O13" s="11">
        <f>SUM(B13:N13)</f>
        <v>2637150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1.152069076603559</v>
      </c>
      <c r="C18" s="19">
        <v>1.203713663942554</v>
      </c>
      <c r="D18" s="19">
        <v>1.320421544982634</v>
      </c>
      <c r="E18" s="19">
        <v>0.830412269888727</v>
      </c>
      <c r="F18" s="19">
        <v>1.30808170171027</v>
      </c>
      <c r="G18" s="19">
        <v>1.32934777938521</v>
      </c>
      <c r="H18" s="19">
        <v>1.406118619618501</v>
      </c>
      <c r="I18" s="19">
        <v>1.165396213560748</v>
      </c>
      <c r="J18" s="19">
        <v>1.208416741697833</v>
      </c>
      <c r="K18" s="19">
        <v>1.138997184971758</v>
      </c>
      <c r="L18" s="19">
        <v>1.216210481712841</v>
      </c>
      <c r="M18" s="19">
        <v>1.132157890167858</v>
      </c>
      <c r="N18" s="19">
        <v>1.044228575055357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1477721.03</v>
      </c>
      <c r="C20" s="24">
        <f aca="true" t="shared" si="3" ref="C20:O20">SUM(C21:C31)</f>
        <v>1039753.71</v>
      </c>
      <c r="D20" s="24">
        <f t="shared" si="3"/>
        <v>927924.88</v>
      </c>
      <c r="E20" s="24">
        <f t="shared" si="3"/>
        <v>287091.72</v>
      </c>
      <c r="F20" s="24">
        <f t="shared" si="3"/>
        <v>1035600.54</v>
      </c>
      <c r="G20" s="24">
        <f t="shared" si="3"/>
        <v>1439946.9299999997</v>
      </c>
      <c r="H20" s="24">
        <f t="shared" si="3"/>
        <v>276605.33999999997</v>
      </c>
      <c r="I20" s="24">
        <f t="shared" si="3"/>
        <v>1104824.83</v>
      </c>
      <c r="J20" s="24">
        <f t="shared" si="3"/>
        <v>881014.5800000001</v>
      </c>
      <c r="K20" s="24">
        <f t="shared" si="3"/>
        <v>1161388.84</v>
      </c>
      <c r="L20" s="24">
        <f t="shared" si="3"/>
        <v>1138670.59</v>
      </c>
      <c r="M20" s="24">
        <f t="shared" si="3"/>
        <v>651669.66</v>
      </c>
      <c r="N20" s="24">
        <f t="shared" si="3"/>
        <v>332288.39999999997</v>
      </c>
      <c r="O20" s="24">
        <f t="shared" si="3"/>
        <v>11754501.05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1167167.66</v>
      </c>
      <c r="C21" s="28">
        <f aca="true" t="shared" si="4" ref="C21:N21">ROUND((C15+C16)*C7,2)</f>
        <v>803621.44</v>
      </c>
      <c r="D21" s="28">
        <f t="shared" si="4"/>
        <v>663500.66</v>
      </c>
      <c r="E21" s="28">
        <f t="shared" si="4"/>
        <v>317321.62</v>
      </c>
      <c r="F21" s="28">
        <f t="shared" si="4"/>
        <v>735857.36</v>
      </c>
      <c r="G21" s="28">
        <f t="shared" si="4"/>
        <v>997251.44</v>
      </c>
      <c r="H21" s="28">
        <f t="shared" si="4"/>
        <v>172771.07</v>
      </c>
      <c r="I21" s="28">
        <f t="shared" si="4"/>
        <v>866714.89</v>
      </c>
      <c r="J21" s="28">
        <f t="shared" si="4"/>
        <v>676434.74</v>
      </c>
      <c r="K21" s="28">
        <f t="shared" si="4"/>
        <v>903398.82</v>
      </c>
      <c r="L21" s="28">
        <f t="shared" si="4"/>
        <v>829435.62</v>
      </c>
      <c r="M21" s="28">
        <f t="shared" si="4"/>
        <v>523645.52</v>
      </c>
      <c r="N21" s="28">
        <f t="shared" si="4"/>
        <v>291779.35</v>
      </c>
      <c r="O21" s="28">
        <f aca="true" t="shared" si="5" ref="O21:O29">SUM(B21:N21)</f>
        <v>8948900.19</v>
      </c>
    </row>
    <row r="22" spans="1:23" ht="18.75" customHeight="1">
      <c r="A22" s="26" t="s">
        <v>33</v>
      </c>
      <c r="B22" s="28">
        <f>IF(B18&lt;&gt;0,ROUND((B18-1)*B21,2),0)</f>
        <v>177490.11</v>
      </c>
      <c r="C22" s="28">
        <f aca="true" t="shared" si="6" ref="C22:N22">IF(C18&lt;&gt;0,ROUND((C18-1)*C21,2),0)</f>
        <v>163708.67</v>
      </c>
      <c r="D22" s="28">
        <f t="shared" si="6"/>
        <v>212599.91</v>
      </c>
      <c r="E22" s="28">
        <f t="shared" si="6"/>
        <v>-53813.85</v>
      </c>
      <c r="F22" s="28">
        <f t="shared" si="6"/>
        <v>226704.19</v>
      </c>
      <c r="G22" s="28">
        <f t="shared" si="6"/>
        <v>328442.55</v>
      </c>
      <c r="H22" s="28">
        <f t="shared" si="6"/>
        <v>70165.55</v>
      </c>
      <c r="I22" s="28">
        <f t="shared" si="6"/>
        <v>143351.36</v>
      </c>
      <c r="J22" s="28">
        <f t="shared" si="6"/>
        <v>140980.32</v>
      </c>
      <c r="K22" s="28">
        <f t="shared" si="6"/>
        <v>125569.89</v>
      </c>
      <c r="L22" s="28">
        <f t="shared" si="6"/>
        <v>179332.67</v>
      </c>
      <c r="M22" s="28">
        <f t="shared" si="6"/>
        <v>69203.89</v>
      </c>
      <c r="N22" s="28">
        <f t="shared" si="6"/>
        <v>12904.98</v>
      </c>
      <c r="O22" s="28">
        <f t="shared" si="5"/>
        <v>1796640.24</v>
      </c>
      <c r="W22" s="51"/>
    </row>
    <row r="23" spans="1:15" ht="18.75" customHeight="1">
      <c r="A23" s="26" t="s">
        <v>34</v>
      </c>
      <c r="B23" s="28">
        <v>68540.75</v>
      </c>
      <c r="C23" s="28">
        <v>43638.72</v>
      </c>
      <c r="D23" s="28">
        <v>31413.99</v>
      </c>
      <c r="E23" s="28">
        <v>12381.91</v>
      </c>
      <c r="F23" s="28">
        <v>42856.63</v>
      </c>
      <c r="G23" s="28">
        <v>68117.62</v>
      </c>
      <c r="H23" s="28">
        <v>7389.52</v>
      </c>
      <c r="I23" s="28">
        <v>47991.27</v>
      </c>
      <c r="J23" s="28">
        <v>34134.69</v>
      </c>
      <c r="K23" s="28">
        <v>54473.62</v>
      </c>
      <c r="L23" s="28">
        <v>54194.38</v>
      </c>
      <c r="M23" s="28">
        <v>26792.95</v>
      </c>
      <c r="N23" s="28">
        <v>16592.73</v>
      </c>
      <c r="O23" s="28">
        <f t="shared" si="5"/>
        <v>508518.78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1231.26</v>
      </c>
      <c r="C26" s="28">
        <v>881.96</v>
      </c>
      <c r="D26" s="28">
        <v>788.82</v>
      </c>
      <c r="E26" s="28">
        <v>241.59</v>
      </c>
      <c r="F26" s="28">
        <v>876.14</v>
      </c>
      <c r="G26" s="28">
        <v>1210.88</v>
      </c>
      <c r="H26" s="28">
        <v>218.31</v>
      </c>
      <c r="I26" s="28">
        <v>922.71</v>
      </c>
      <c r="J26" s="28">
        <v>742.25</v>
      </c>
      <c r="K26" s="28">
        <v>972.2</v>
      </c>
      <c r="L26" s="28">
        <v>951.82</v>
      </c>
      <c r="M26" s="28">
        <v>538.49</v>
      </c>
      <c r="N26" s="28">
        <v>276.53</v>
      </c>
      <c r="O26" s="28">
        <f t="shared" si="5"/>
        <v>9852.960000000001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32944.17</v>
      </c>
      <c r="L30" s="28">
        <v>31045.64</v>
      </c>
      <c r="M30" s="28">
        <v>0</v>
      </c>
      <c r="N30" s="28">
        <v>0</v>
      </c>
      <c r="O30" s="28">
        <f>SUM(B30:N30)</f>
        <v>63989.81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-1303876.8</v>
      </c>
      <c r="C32" s="28">
        <f aca="true" t="shared" si="7" ref="C32:O32">+C33+C35+C48+C49+C50+C55-C56</f>
        <v>-43203.6</v>
      </c>
      <c r="D32" s="28">
        <f t="shared" si="7"/>
        <v>-24235.2</v>
      </c>
      <c r="E32" s="28">
        <f t="shared" si="7"/>
        <v>-8527.2</v>
      </c>
      <c r="F32" s="28">
        <f t="shared" si="7"/>
        <v>-28591.2</v>
      </c>
      <c r="G32" s="28">
        <f t="shared" si="7"/>
        <v>-57948</v>
      </c>
      <c r="H32" s="28">
        <f t="shared" si="7"/>
        <v>-8144.4</v>
      </c>
      <c r="I32" s="28">
        <f t="shared" si="7"/>
        <v>-59452.8</v>
      </c>
      <c r="J32" s="28">
        <f t="shared" si="7"/>
        <v>-35371.6</v>
      </c>
      <c r="K32" s="28">
        <f t="shared" si="7"/>
        <v>-20759.2</v>
      </c>
      <c r="L32" s="28">
        <f t="shared" si="7"/>
        <v>-15100.8</v>
      </c>
      <c r="M32" s="28">
        <f t="shared" si="7"/>
        <v>-25150.4</v>
      </c>
      <c r="N32" s="28">
        <f t="shared" si="7"/>
        <v>-15206.4</v>
      </c>
      <c r="O32" s="28">
        <f t="shared" si="7"/>
        <v>-1645567.6</v>
      </c>
    </row>
    <row r="33" spans="1:15" ht="18.75" customHeight="1">
      <c r="A33" s="26" t="s">
        <v>38</v>
      </c>
      <c r="B33" s="29">
        <f>+B34</f>
        <v>-43876.8</v>
      </c>
      <c r="C33" s="29">
        <f>+C34</f>
        <v>-43203.6</v>
      </c>
      <c r="D33" s="29">
        <f aca="true" t="shared" si="8" ref="D33:O33">+D34</f>
        <v>-24235.2</v>
      </c>
      <c r="E33" s="29">
        <f t="shared" si="8"/>
        <v>-8527.2</v>
      </c>
      <c r="F33" s="29">
        <f t="shared" si="8"/>
        <v>-28591.2</v>
      </c>
      <c r="G33" s="29">
        <f t="shared" si="8"/>
        <v>-57948</v>
      </c>
      <c r="H33" s="29">
        <f t="shared" si="8"/>
        <v>-8144.4</v>
      </c>
      <c r="I33" s="29">
        <f t="shared" si="8"/>
        <v>-59452.8</v>
      </c>
      <c r="J33" s="29">
        <f t="shared" si="8"/>
        <v>-35371.6</v>
      </c>
      <c r="K33" s="29">
        <f t="shared" si="8"/>
        <v>-20759.2</v>
      </c>
      <c r="L33" s="29">
        <f t="shared" si="8"/>
        <v>-15100.8</v>
      </c>
      <c r="M33" s="29">
        <f t="shared" si="8"/>
        <v>-25150.4</v>
      </c>
      <c r="N33" s="29">
        <f t="shared" si="8"/>
        <v>-15206.4</v>
      </c>
      <c r="O33" s="29">
        <f t="shared" si="8"/>
        <v>-385567.60000000003</v>
      </c>
    </row>
    <row r="34" spans="1:26" ht="18.75" customHeight="1">
      <c r="A34" s="27" t="s">
        <v>39</v>
      </c>
      <c r="B34" s="16">
        <f>ROUND((-B9)*$G$3,2)</f>
        <v>-43876.8</v>
      </c>
      <c r="C34" s="16">
        <f aca="true" t="shared" si="9" ref="C34:N34">ROUND((-C9)*$G$3,2)</f>
        <v>-43203.6</v>
      </c>
      <c r="D34" s="16">
        <f t="shared" si="9"/>
        <v>-24235.2</v>
      </c>
      <c r="E34" s="16">
        <f t="shared" si="9"/>
        <v>-8527.2</v>
      </c>
      <c r="F34" s="16">
        <f t="shared" si="9"/>
        <v>-28591.2</v>
      </c>
      <c r="G34" s="16">
        <f t="shared" si="9"/>
        <v>-57948</v>
      </c>
      <c r="H34" s="16">
        <f t="shared" si="9"/>
        <v>-8144.4</v>
      </c>
      <c r="I34" s="16">
        <f t="shared" si="9"/>
        <v>-59452.8</v>
      </c>
      <c r="J34" s="16">
        <f t="shared" si="9"/>
        <v>-35371.6</v>
      </c>
      <c r="K34" s="16">
        <f t="shared" si="9"/>
        <v>-20759.2</v>
      </c>
      <c r="L34" s="16">
        <f t="shared" si="9"/>
        <v>-15100.8</v>
      </c>
      <c r="M34" s="16">
        <f t="shared" si="9"/>
        <v>-25150.4</v>
      </c>
      <c r="N34" s="16">
        <f t="shared" si="9"/>
        <v>-15206.4</v>
      </c>
      <c r="O34" s="30">
        <f aca="true" t="shared" si="10" ref="O34:O56">SUM(B34:N34)</f>
        <v>-385567.60000000003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-1260000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-1260000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173844.22999999998</v>
      </c>
      <c r="C54" s="34">
        <f aca="true" t="shared" si="13" ref="C54:N54">+C20+C32</f>
        <v>996550.11</v>
      </c>
      <c r="D54" s="34">
        <f t="shared" si="13"/>
        <v>903689.68</v>
      </c>
      <c r="E54" s="34">
        <f t="shared" si="13"/>
        <v>278564.51999999996</v>
      </c>
      <c r="F54" s="34">
        <f t="shared" si="13"/>
        <v>1007009.3400000001</v>
      </c>
      <c r="G54" s="34">
        <f t="shared" si="13"/>
        <v>1381998.9299999997</v>
      </c>
      <c r="H54" s="34">
        <f t="shared" si="13"/>
        <v>268460.93999999994</v>
      </c>
      <c r="I54" s="34">
        <f t="shared" si="13"/>
        <v>1045372.03</v>
      </c>
      <c r="J54" s="34">
        <f t="shared" si="13"/>
        <v>845642.9800000001</v>
      </c>
      <c r="K54" s="34">
        <f t="shared" si="13"/>
        <v>1140629.6400000001</v>
      </c>
      <c r="L54" s="34">
        <f t="shared" si="13"/>
        <v>1123569.79</v>
      </c>
      <c r="M54" s="34">
        <f t="shared" si="13"/>
        <v>626519.26</v>
      </c>
      <c r="N54" s="34">
        <f t="shared" si="13"/>
        <v>317081.99999999994</v>
      </c>
      <c r="O54" s="34">
        <f>SUM(B54:N54)</f>
        <v>10108933.450000001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173844.23</v>
      </c>
      <c r="C60" s="42">
        <f t="shared" si="14"/>
        <v>996550.11</v>
      </c>
      <c r="D60" s="42">
        <f t="shared" si="14"/>
        <v>903689.67</v>
      </c>
      <c r="E60" s="42">
        <f t="shared" si="14"/>
        <v>278564.52</v>
      </c>
      <c r="F60" s="42">
        <f t="shared" si="14"/>
        <v>1007009.34</v>
      </c>
      <c r="G60" s="42">
        <f t="shared" si="14"/>
        <v>1381998.93</v>
      </c>
      <c r="H60" s="42">
        <f t="shared" si="14"/>
        <v>268460.94</v>
      </c>
      <c r="I60" s="42">
        <f t="shared" si="14"/>
        <v>1045372.03</v>
      </c>
      <c r="J60" s="42">
        <f t="shared" si="14"/>
        <v>845642.99</v>
      </c>
      <c r="K60" s="42">
        <f t="shared" si="14"/>
        <v>1140629.64</v>
      </c>
      <c r="L60" s="42">
        <f t="shared" si="14"/>
        <v>1123569.79</v>
      </c>
      <c r="M60" s="42">
        <f t="shared" si="14"/>
        <v>626519.25</v>
      </c>
      <c r="N60" s="42">
        <f t="shared" si="14"/>
        <v>317082</v>
      </c>
      <c r="O60" s="34">
        <f t="shared" si="14"/>
        <v>10108933.440000001</v>
      </c>
      <c r="Q60"/>
    </row>
    <row r="61" spans="1:18" ht="18.75" customHeight="1">
      <c r="A61" s="26" t="s">
        <v>54</v>
      </c>
      <c r="B61" s="42">
        <v>152402.47</v>
      </c>
      <c r="C61" s="42">
        <v>714207.26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866609.73</v>
      </c>
      <c r="P61"/>
      <c r="Q61"/>
      <c r="R61" s="41"/>
    </row>
    <row r="62" spans="1:16" ht="18.75" customHeight="1">
      <c r="A62" s="26" t="s">
        <v>55</v>
      </c>
      <c r="B62" s="42">
        <v>21441.76</v>
      </c>
      <c r="C62" s="42">
        <v>282342.85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303784.61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903689.67</v>
      </c>
      <c r="E63" s="43">
        <v>0</v>
      </c>
      <c r="F63" s="43">
        <v>0</v>
      </c>
      <c r="G63" s="43">
        <v>0</v>
      </c>
      <c r="H63" s="42">
        <v>268460.94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1172150.61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278564.52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278564.52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1007009.34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1007009.34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1381998.93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1381998.93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1045372.03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1045372.03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845642.99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845642.99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1140629.64</v>
      </c>
      <c r="L69" s="29">
        <v>1123569.79</v>
      </c>
      <c r="M69" s="43">
        <v>0</v>
      </c>
      <c r="N69" s="43">
        <v>0</v>
      </c>
      <c r="O69" s="34">
        <f t="shared" si="15"/>
        <v>2264199.4299999997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626519.25</v>
      </c>
      <c r="N70" s="43">
        <v>0</v>
      </c>
      <c r="O70" s="34">
        <f t="shared" si="15"/>
        <v>626519.25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317082</v>
      </c>
      <c r="O71" s="46">
        <f t="shared" si="15"/>
        <v>317082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2024-02-27T19:34:01Z</dcterms:modified>
  <cp:category/>
  <cp:version/>
  <cp:contentType/>
  <cp:contentStatus/>
</cp:coreProperties>
</file>