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<sst xmlns="http://schemas.openxmlformats.org/spreadsheetml/2006/main" count="89" uniqueCount="86">
  <si>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</si>
  <si>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</si>
  <si>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</si>
  <si>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</si>
  <si>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</si>
  <si>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</si>
  <si>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</si>
  <si>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</si>
  <si>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</si>
  <si>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</si>
  <si>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</si>
  <si>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</si>
  <si>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</si>
  <si>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</si>
  <si>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</si>
  <si>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</si>
  <si>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</si>
  <si>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</si>
  <si>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</si>
  <si>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</si>
  <si>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</si>
  <si>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</si>
  <si>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</si>
  <si>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</si>
  <si>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</si>
  <si>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</si>
  <si>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</si>
  <si>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</si>
  <si>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</si>
  <si>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</si>
  <si>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</si>
  <si>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</si>
  <si>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</si>
  <si>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</si>
  <si>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</si>
  <si>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</si>
  <si>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</si>
  <si>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</si>
  <si>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</si>
  <si>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</si>
  <si>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</si>
  <si>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</si>
  <si>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</si>
  <si>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</si>
  <si>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</si>
  <si>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</si>
  <si>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</si>
  <si>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</si>
  <si>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</si>
  <si>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</si>
  <si>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</si>
  <si>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</si>
  <si>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</si>
  <si>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</si>
  <si>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</si>
  <si>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</si>
  <si>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</si>
  <si>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</si>
  <si>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</si>
  <si>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</si>
  <si>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</si>
  <si>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</si>
  <si>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</si>
  <si>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</si>
  <si>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</si>
  <si>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</si>
  <si>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</si>
  <si>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</si>
  <si>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</si>
  <si>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</si>
  <si>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</si>
  <si>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</si>
  <si>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</si>
  <si>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</si>
  <si>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</si>
  <si>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</si>
  <si>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</si>
  <si>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</si>
  <si>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</si>
  <si>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</si>
  <si>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</si>
  <si>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</si>
  <si>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</si>
  <si>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</si>
  <si>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17/02/24 - VENCIMENTO 23/02/24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</si>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</sst>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256072</v>
      </c>
      <c r="C7" s="9">
        <f t="shared" si="0"/>
        <v>166600</v>
      </c>
      <c r="D7" s="9">
        <f t="shared" si="0"/>
        <v>171379</v>
      </c>
      <c r="E7" s="9">
        <f t="shared" si="0"/>
        <v>46988</v>
      </c>
      <c r="F7" s="9">
        <f t="shared" si="0"/>
        <v>131680</v>
      </c>
      <c r="G7" s="9">
        <f t="shared" si="0"/>
        <v>229550</v>
      </c>
      <c r="H7" s="9">
        <f t="shared" si="0"/>
        <v>31213</v>
      </c>
      <c r="I7" s="9">
        <f t="shared" si="0"/>
        <v>159860</v>
      </c>
      <c r="J7" s="9">
        <f t="shared" si="0"/>
        <v>141148</v>
      </c>
      <c r="K7" s="9">
        <f t="shared" si="0"/>
        <v>219834</v>
      </c>
      <c r="L7" s="9">
        <f t="shared" si="0"/>
        <v>162598</v>
      </c>
      <c r="M7" s="9">
        <f t="shared" si="0"/>
        <v>79014</v>
      </c>
      <c r="N7" s="9">
        <f t="shared" si="0"/>
        <v>50996</v>
      </c>
      <c r="O7" s="9">
        <f t="shared" si="0"/>
        <v>1846932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8391</v>
      </c>
      <c r="C8" s="11">
        <f t="shared" si="1"/>
        <v>8146</v>
      </c>
      <c r="D8" s="11">
        <f t="shared" si="1"/>
        <v>5026</v>
      </c>
      <c r="E8" s="11">
        <f t="shared" si="1"/>
        <v>1594</v>
      </c>
      <c r="F8" s="11">
        <f t="shared" si="1"/>
        <v>4887</v>
      </c>
      <c r="G8" s="11">
        <f t="shared" si="1"/>
        <v>10355</v>
      </c>
      <c r="H8" s="11">
        <f t="shared" si="1"/>
        <v>1422</v>
      </c>
      <c r="I8" s="11">
        <f t="shared" si="1"/>
        <v>9767</v>
      </c>
      <c r="J8" s="11">
        <f t="shared" si="1"/>
        <v>6435</v>
      </c>
      <c r="K8" s="11">
        <f t="shared" si="1"/>
        <v>4356</v>
      </c>
      <c r="L8" s="11">
        <f t="shared" si="1"/>
        <v>2830</v>
      </c>
      <c r="M8" s="11">
        <f t="shared" si="1"/>
        <v>3849</v>
      </c>
      <c r="N8" s="11">
        <f t="shared" si="1"/>
        <v>2494</v>
      </c>
      <c r="O8" s="11">
        <f t="shared" si="1"/>
        <v>69552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8391</v>
      </c>
      <c r="C9" s="11">
        <v>8146</v>
      </c>
      <c r="D9" s="11">
        <v>5026</v>
      </c>
      <c r="E9" s="11">
        <v>1594</v>
      </c>
      <c r="F9" s="11">
        <v>4887</v>
      </c>
      <c r="G9" s="11">
        <v>10355</v>
      </c>
      <c r="H9" s="11">
        <v>1422</v>
      </c>
      <c r="I9" s="11">
        <v>9767</v>
      </c>
      <c r="J9" s="11">
        <v>6435</v>
      </c>
      <c r="K9" s="11">
        <v>4356</v>
      </c>
      <c r="L9" s="11">
        <v>2829</v>
      </c>
      <c r="M9" s="11">
        <v>3849</v>
      </c>
      <c r="N9" s="11">
        <v>2487</v>
      </c>
      <c r="O9" s="11">
        <f>SUM(B9:N9)</f>
        <v>69544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7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247681</v>
      </c>
      <c r="C11" s="13">
        <v>158454</v>
      </c>
      <c r="D11" s="13">
        <v>166353</v>
      </c>
      <c r="E11" s="13">
        <v>45394</v>
      </c>
      <c r="F11" s="13">
        <v>126793</v>
      </c>
      <c r="G11" s="13">
        <v>219195</v>
      </c>
      <c r="H11" s="13">
        <v>29791</v>
      </c>
      <c r="I11" s="13">
        <v>150093</v>
      </c>
      <c r="J11" s="13">
        <v>134713</v>
      </c>
      <c r="K11" s="13">
        <v>215478</v>
      </c>
      <c r="L11" s="13">
        <v>159768</v>
      </c>
      <c r="M11" s="13">
        <v>75165</v>
      </c>
      <c r="N11" s="13">
        <v>48502</v>
      </c>
      <c r="O11" s="11">
        <f>SUM(B11:N11)</f>
        <v>1777380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20327</v>
      </c>
      <c r="C12" s="13">
        <v>16467</v>
      </c>
      <c r="D12" s="13">
        <v>14414</v>
      </c>
      <c r="E12" s="13">
        <v>5495</v>
      </c>
      <c r="F12" s="13">
        <v>13356</v>
      </c>
      <c r="G12" s="13">
        <v>24736</v>
      </c>
      <c r="H12" s="13">
        <v>3720</v>
      </c>
      <c r="I12" s="13">
        <v>16711</v>
      </c>
      <c r="J12" s="13">
        <v>12723</v>
      </c>
      <c r="K12" s="13">
        <v>16596</v>
      </c>
      <c r="L12" s="13">
        <v>11410</v>
      </c>
      <c r="M12" s="13">
        <v>4492</v>
      </c>
      <c r="N12" s="13">
        <v>2396</v>
      </c>
      <c r="O12" s="11">
        <f>SUM(B12:N12)</f>
        <v>162843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227354</v>
      </c>
      <c r="C13" s="15">
        <f t="shared" si="2"/>
        <v>141987</v>
      </c>
      <c r="D13" s="15">
        <f t="shared" si="2"/>
        <v>151939</v>
      </c>
      <c r="E13" s="15">
        <f t="shared" si="2"/>
        <v>39899</v>
      </c>
      <c r="F13" s="15">
        <f t="shared" si="2"/>
        <v>113437</v>
      </c>
      <c r="G13" s="15">
        <f t="shared" si="2"/>
        <v>194459</v>
      </c>
      <c r="H13" s="15">
        <f t="shared" si="2"/>
        <v>26071</v>
      </c>
      <c r="I13" s="15">
        <f t="shared" si="2"/>
        <v>133382</v>
      </c>
      <c r="J13" s="15">
        <f t="shared" si="2"/>
        <v>121990</v>
      </c>
      <c r="K13" s="15">
        <f t="shared" si="2"/>
        <v>198882</v>
      </c>
      <c r="L13" s="15">
        <f t="shared" si="2"/>
        <v>148358</v>
      </c>
      <c r="M13" s="15">
        <f t="shared" si="2"/>
        <v>70673</v>
      </c>
      <c r="N13" s="15">
        <f t="shared" si="2"/>
        <v>46106</v>
      </c>
      <c r="O13" s="11">
        <f>SUM(B13:N13)</f>
        <v>1614537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1.194128742579836</v>
      </c>
      <c r="C18" s="19">
        <v>1.30290118365899</v>
      </c>
      <c r="D18" s="19">
        <v>1.428382501102052</v>
      </c>
      <c r="E18" s="19">
        <v>0.84616713206028</v>
      </c>
      <c r="F18" s="19">
        <v>1.38384036422709</v>
      </c>
      <c r="G18" s="19">
        <v>1.394838818926548</v>
      </c>
      <c r="H18" s="19">
        <v>1.475035989708049</v>
      </c>
      <c r="I18" s="19">
        <v>1.154724387423393</v>
      </c>
      <c r="J18" s="19">
        <v>1.317324028937531</v>
      </c>
      <c r="K18" s="19">
        <v>1.211276663527618</v>
      </c>
      <c r="L18" s="19">
        <v>1.247096564525806</v>
      </c>
      <c r="M18" s="19">
        <v>1.182332064856652</v>
      </c>
      <c r="N18" s="19">
        <v>1.056560569064398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1011089.88</v>
      </c>
      <c r="C20" s="24">
        <f aca="true" t="shared" si="3" ref="C20:O20">SUM(C21:C31)</f>
        <v>722184.2000000001</v>
      </c>
      <c r="D20" s="24">
        <f t="shared" si="3"/>
        <v>700146.45</v>
      </c>
      <c r="E20" s="24">
        <f t="shared" si="3"/>
        <v>201556.21000000002</v>
      </c>
      <c r="F20" s="24">
        <f t="shared" si="3"/>
        <v>623750.6599999999</v>
      </c>
      <c r="G20" s="24">
        <f t="shared" si="3"/>
        <v>903547.5300000001</v>
      </c>
      <c r="H20" s="24">
        <f t="shared" si="3"/>
        <v>190402.67999999996</v>
      </c>
      <c r="I20" s="24">
        <f t="shared" si="3"/>
        <v>637798.29</v>
      </c>
      <c r="J20" s="24">
        <f t="shared" si="3"/>
        <v>620320.9800000002</v>
      </c>
      <c r="K20" s="24">
        <f t="shared" si="3"/>
        <v>886044.7999999999</v>
      </c>
      <c r="L20" s="24">
        <f t="shared" si="3"/>
        <v>776209.12</v>
      </c>
      <c r="M20" s="24">
        <f t="shared" si="3"/>
        <v>404063.48</v>
      </c>
      <c r="N20" s="24">
        <f t="shared" si="3"/>
        <v>205659.41999999998</v>
      </c>
      <c r="O20" s="24">
        <f t="shared" si="3"/>
        <v>7882773.7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755924.54</v>
      </c>
      <c r="C21" s="28">
        <f aca="true" t="shared" si="4" ref="C21:N21">ROUND((C15+C16)*C7,2)</f>
        <v>508063.36</v>
      </c>
      <c r="D21" s="28">
        <f t="shared" si="4"/>
        <v>458353.14</v>
      </c>
      <c r="E21" s="28">
        <f t="shared" si="4"/>
        <v>214688.17</v>
      </c>
      <c r="F21" s="28">
        <f t="shared" si="4"/>
        <v>408194.83</v>
      </c>
      <c r="G21" s="28">
        <f t="shared" si="4"/>
        <v>585490.23</v>
      </c>
      <c r="H21" s="28">
        <f t="shared" si="4"/>
        <v>106892.04</v>
      </c>
      <c r="I21" s="28">
        <f t="shared" si="4"/>
        <v>484072.07</v>
      </c>
      <c r="J21" s="28">
        <f t="shared" si="4"/>
        <v>429894.46</v>
      </c>
      <c r="K21" s="28">
        <f t="shared" si="4"/>
        <v>632880.1</v>
      </c>
      <c r="L21" s="28">
        <f t="shared" si="4"/>
        <v>532996.24</v>
      </c>
      <c r="M21" s="28">
        <f t="shared" si="4"/>
        <v>298870.46</v>
      </c>
      <c r="N21" s="28">
        <f t="shared" si="4"/>
        <v>174238.03</v>
      </c>
      <c r="O21" s="28">
        <f aca="true" t="shared" si="5" ref="O21:O29">SUM(B21:N21)</f>
        <v>5590557.67</v>
      </c>
    </row>
    <row r="22" spans="1:23" ht="18.75" customHeight="1">
      <c r="A22" s="26" t="s">
        <v>33</v>
      </c>
      <c r="B22" s="28">
        <f>IF(B18&lt;&gt;0,ROUND((B18-1)*B21,2),0)</f>
        <v>146746.68</v>
      </c>
      <c r="C22" s="28">
        <f aca="true" t="shared" si="6" ref="C22:N22">IF(C18&lt;&gt;0,ROUND((C18-1)*C21,2),0)</f>
        <v>153892.99</v>
      </c>
      <c r="D22" s="28">
        <f t="shared" si="6"/>
        <v>196350.46</v>
      </c>
      <c r="E22" s="28">
        <f t="shared" si="6"/>
        <v>-33026.1</v>
      </c>
      <c r="F22" s="28">
        <f t="shared" si="6"/>
        <v>156681.65</v>
      </c>
      <c r="G22" s="28">
        <f t="shared" si="6"/>
        <v>231174.27</v>
      </c>
      <c r="H22" s="28">
        <f t="shared" si="6"/>
        <v>50777.57</v>
      </c>
      <c r="I22" s="28">
        <f t="shared" si="6"/>
        <v>74897.75</v>
      </c>
      <c r="J22" s="28">
        <f t="shared" si="6"/>
        <v>136415.84</v>
      </c>
      <c r="K22" s="28">
        <f t="shared" si="6"/>
        <v>133712.8</v>
      </c>
      <c r="L22" s="28">
        <f t="shared" si="6"/>
        <v>131701.54</v>
      </c>
      <c r="M22" s="28">
        <f t="shared" si="6"/>
        <v>54493.67</v>
      </c>
      <c r="N22" s="28">
        <f t="shared" si="6"/>
        <v>9855</v>
      </c>
      <c r="O22" s="28">
        <f t="shared" si="5"/>
        <v>1443674.12</v>
      </c>
      <c r="W22" s="51"/>
    </row>
    <row r="23" spans="1:15" ht="18.75" customHeight="1">
      <c r="A23" s="26" t="s">
        <v>34</v>
      </c>
      <c r="B23" s="28">
        <v>43750.62</v>
      </c>
      <c r="C23" s="28">
        <v>31314.9</v>
      </c>
      <c r="D23" s="28">
        <v>24834.6</v>
      </c>
      <c r="E23" s="28">
        <v>8654.26</v>
      </c>
      <c r="F23" s="28">
        <v>28703.46</v>
      </c>
      <c r="G23" s="28">
        <v>40712.78</v>
      </c>
      <c r="H23" s="28">
        <v>6430.59</v>
      </c>
      <c r="I23" s="28">
        <v>32122.28</v>
      </c>
      <c r="J23" s="28">
        <v>24429.42</v>
      </c>
      <c r="K23" s="28">
        <v>37674.5</v>
      </c>
      <c r="L23" s="28">
        <v>34941.41</v>
      </c>
      <c r="M23" s="28">
        <v>18669.14</v>
      </c>
      <c r="N23" s="28">
        <v>10543.42</v>
      </c>
      <c r="O23" s="28">
        <f t="shared" si="5"/>
        <v>342781.37999999995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1376.79</v>
      </c>
      <c r="C26" s="28">
        <v>1010.04</v>
      </c>
      <c r="D26" s="28">
        <v>986.75</v>
      </c>
      <c r="E26" s="28">
        <v>279.43</v>
      </c>
      <c r="F26" s="28">
        <v>864.5</v>
      </c>
      <c r="G26" s="28">
        <v>1245.81</v>
      </c>
      <c r="H26" s="28">
        <v>241.59</v>
      </c>
      <c r="I26" s="28">
        <v>861.59</v>
      </c>
      <c r="J26" s="28">
        <v>858.68</v>
      </c>
      <c r="K26" s="28">
        <v>1222.52</v>
      </c>
      <c r="L26" s="28">
        <v>1062.43</v>
      </c>
      <c r="M26" s="28">
        <v>541.4</v>
      </c>
      <c r="N26" s="28">
        <v>288.16</v>
      </c>
      <c r="O26" s="28">
        <f t="shared" si="5"/>
        <v>10839.69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36524.74</v>
      </c>
      <c r="L30" s="28">
        <v>31797.07</v>
      </c>
      <c r="M30" s="28">
        <v>0</v>
      </c>
      <c r="N30" s="28">
        <v>0</v>
      </c>
      <c r="O30" s="28">
        <f>SUM(B30:N30)</f>
        <v>68321.81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-891920.4</v>
      </c>
      <c r="C32" s="28">
        <f aca="true" t="shared" si="7" ref="C32:O32">+C33+C35+C48+C49+C50+C55-C56</f>
        <v>-35842.4</v>
      </c>
      <c r="D32" s="28">
        <f t="shared" si="7"/>
        <v>-22114.4</v>
      </c>
      <c r="E32" s="28">
        <f t="shared" si="7"/>
        <v>-7013.6</v>
      </c>
      <c r="F32" s="28">
        <f t="shared" si="7"/>
        <v>-21502.8</v>
      </c>
      <c r="G32" s="28">
        <f t="shared" si="7"/>
        <v>-45562</v>
      </c>
      <c r="H32" s="28">
        <f t="shared" si="7"/>
        <v>-6256.8</v>
      </c>
      <c r="I32" s="28">
        <f t="shared" si="7"/>
        <v>-42974.8</v>
      </c>
      <c r="J32" s="28">
        <f t="shared" si="7"/>
        <v>-28314</v>
      </c>
      <c r="K32" s="28">
        <f t="shared" si="7"/>
        <v>-739166.4</v>
      </c>
      <c r="L32" s="28">
        <f t="shared" si="7"/>
        <v>-678447.6</v>
      </c>
      <c r="M32" s="28">
        <f t="shared" si="7"/>
        <v>-16935.6</v>
      </c>
      <c r="N32" s="28">
        <f t="shared" si="7"/>
        <v>-10942.8</v>
      </c>
      <c r="O32" s="28">
        <f t="shared" si="7"/>
        <v>-2546993.6</v>
      </c>
    </row>
    <row r="33" spans="1:15" ht="18.75" customHeight="1">
      <c r="A33" s="26" t="s">
        <v>38</v>
      </c>
      <c r="B33" s="29">
        <f>+B34</f>
        <v>-36920.4</v>
      </c>
      <c r="C33" s="29">
        <f>+C34</f>
        <v>-35842.4</v>
      </c>
      <c r="D33" s="29">
        <f aca="true" t="shared" si="8" ref="D33:O33">+D34</f>
        <v>-22114.4</v>
      </c>
      <c r="E33" s="29">
        <f t="shared" si="8"/>
        <v>-7013.6</v>
      </c>
      <c r="F33" s="29">
        <f t="shared" si="8"/>
        <v>-21502.8</v>
      </c>
      <c r="G33" s="29">
        <f t="shared" si="8"/>
        <v>-45562</v>
      </c>
      <c r="H33" s="29">
        <f t="shared" si="8"/>
        <v>-6256.8</v>
      </c>
      <c r="I33" s="29">
        <f t="shared" si="8"/>
        <v>-42974.8</v>
      </c>
      <c r="J33" s="29">
        <f t="shared" si="8"/>
        <v>-28314</v>
      </c>
      <c r="K33" s="29">
        <f t="shared" si="8"/>
        <v>-19166.4</v>
      </c>
      <c r="L33" s="29">
        <f t="shared" si="8"/>
        <v>-12447.6</v>
      </c>
      <c r="M33" s="29">
        <f t="shared" si="8"/>
        <v>-16935.6</v>
      </c>
      <c r="N33" s="29">
        <f t="shared" si="8"/>
        <v>-10942.8</v>
      </c>
      <c r="O33" s="29">
        <f t="shared" si="8"/>
        <v>-305993.6</v>
      </c>
    </row>
    <row r="34" spans="1:26" ht="18.75" customHeight="1">
      <c r="A34" s="27" t="s">
        <v>39</v>
      </c>
      <c r="B34" s="16">
        <f>ROUND((-B9)*$G$3,2)</f>
        <v>-36920.4</v>
      </c>
      <c r="C34" s="16">
        <f aca="true" t="shared" si="9" ref="C34:N34">ROUND((-C9)*$G$3,2)</f>
        <v>-35842.4</v>
      </c>
      <c r="D34" s="16">
        <f t="shared" si="9"/>
        <v>-22114.4</v>
      </c>
      <c r="E34" s="16">
        <f t="shared" si="9"/>
        <v>-7013.6</v>
      </c>
      <c r="F34" s="16">
        <f t="shared" si="9"/>
        <v>-21502.8</v>
      </c>
      <c r="G34" s="16">
        <f t="shared" si="9"/>
        <v>-45562</v>
      </c>
      <c r="H34" s="16">
        <f t="shared" si="9"/>
        <v>-6256.8</v>
      </c>
      <c r="I34" s="16">
        <f t="shared" si="9"/>
        <v>-42974.8</v>
      </c>
      <c r="J34" s="16">
        <f t="shared" si="9"/>
        <v>-28314</v>
      </c>
      <c r="K34" s="16">
        <f t="shared" si="9"/>
        <v>-19166.4</v>
      </c>
      <c r="L34" s="16">
        <f t="shared" si="9"/>
        <v>-12447.6</v>
      </c>
      <c r="M34" s="16">
        <f t="shared" si="9"/>
        <v>-16935.6</v>
      </c>
      <c r="N34" s="16">
        <f t="shared" si="9"/>
        <v>-10942.8</v>
      </c>
      <c r="O34" s="30">
        <f aca="true" t="shared" si="10" ref="O34:O56">SUM(B34:N34)</f>
        <v>-305993.6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-2241000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-2241000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119169.47999999998</v>
      </c>
      <c r="C54" s="34">
        <f aca="true" t="shared" si="13" ref="C54:N54">+C20+C32</f>
        <v>686341.8</v>
      </c>
      <c r="D54" s="34">
        <f t="shared" si="13"/>
        <v>678032.0499999999</v>
      </c>
      <c r="E54" s="34">
        <f t="shared" si="13"/>
        <v>194542.61000000002</v>
      </c>
      <c r="F54" s="34">
        <f t="shared" si="13"/>
        <v>602247.8599999999</v>
      </c>
      <c r="G54" s="34">
        <f t="shared" si="13"/>
        <v>857985.5300000001</v>
      </c>
      <c r="H54" s="34">
        <f t="shared" si="13"/>
        <v>184145.87999999998</v>
      </c>
      <c r="I54" s="34">
        <f t="shared" si="13"/>
        <v>594823.49</v>
      </c>
      <c r="J54" s="34">
        <f t="shared" si="13"/>
        <v>592006.9800000002</v>
      </c>
      <c r="K54" s="34">
        <f t="shared" si="13"/>
        <v>146878.3999999999</v>
      </c>
      <c r="L54" s="34">
        <f t="shared" si="13"/>
        <v>97761.52000000002</v>
      </c>
      <c r="M54" s="34">
        <f t="shared" si="13"/>
        <v>387127.88</v>
      </c>
      <c r="N54" s="34">
        <f t="shared" si="13"/>
        <v>194716.62</v>
      </c>
      <c r="O54" s="34">
        <f>SUM(B54:N54)</f>
        <v>5335780.1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119169.48</v>
      </c>
      <c r="C60" s="42">
        <f t="shared" si="14"/>
        <v>686341.8</v>
      </c>
      <c r="D60" s="42">
        <f t="shared" si="14"/>
        <v>678032.05</v>
      </c>
      <c r="E60" s="42">
        <f t="shared" si="14"/>
        <v>194542.61</v>
      </c>
      <c r="F60" s="42">
        <f t="shared" si="14"/>
        <v>602247.86</v>
      </c>
      <c r="G60" s="42">
        <f t="shared" si="14"/>
        <v>857985.53</v>
      </c>
      <c r="H60" s="42">
        <f t="shared" si="14"/>
        <v>184145.88</v>
      </c>
      <c r="I60" s="42">
        <f t="shared" si="14"/>
        <v>594823.49</v>
      </c>
      <c r="J60" s="42">
        <f t="shared" si="14"/>
        <v>592006.99</v>
      </c>
      <c r="K60" s="42">
        <f t="shared" si="14"/>
        <v>146878.4</v>
      </c>
      <c r="L60" s="42">
        <f t="shared" si="14"/>
        <v>97761.52</v>
      </c>
      <c r="M60" s="42">
        <f t="shared" si="14"/>
        <v>387127.87</v>
      </c>
      <c r="N60" s="42">
        <f t="shared" si="14"/>
        <v>194716.63</v>
      </c>
      <c r="O60" s="34">
        <f t="shared" si="14"/>
        <v>5335780.11</v>
      </c>
      <c r="Q60"/>
    </row>
    <row r="61" spans="1:18" ht="18.75" customHeight="1">
      <c r="A61" s="26" t="s">
        <v>54</v>
      </c>
      <c r="B61" s="42">
        <v>107842.54</v>
      </c>
      <c r="C61" s="42">
        <v>493959.36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601801.9</v>
      </c>
      <c r="P61"/>
      <c r="Q61"/>
      <c r="R61" s="41"/>
    </row>
    <row r="62" spans="1:16" ht="18.75" customHeight="1">
      <c r="A62" s="26" t="s">
        <v>55</v>
      </c>
      <c r="B62" s="42">
        <v>11326.94</v>
      </c>
      <c r="C62" s="42">
        <v>192382.44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203709.38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678032.05</v>
      </c>
      <c r="E63" s="43">
        <v>0</v>
      </c>
      <c r="F63" s="43">
        <v>0</v>
      </c>
      <c r="G63" s="43">
        <v>0</v>
      </c>
      <c r="H63" s="42">
        <v>184145.88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862177.93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194542.61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194542.61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602247.86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602247.86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857985.53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857985.53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594823.49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594823.49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592006.99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592006.99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146878.4</v>
      </c>
      <c r="L69" s="29">
        <v>97761.52</v>
      </c>
      <c r="M69" s="43">
        <v>0</v>
      </c>
      <c r="N69" s="43">
        <v>0</v>
      </c>
      <c r="O69" s="34">
        <f t="shared" si="15"/>
        <v>244639.91999999998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387127.87</v>
      </c>
      <c r="N70" s="43">
        <v>0</v>
      </c>
      <c r="O70" s="34">
        <f t="shared" si="15"/>
        <v>387127.87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194716.63</v>
      </c>
      <c r="O71" s="46">
        <f t="shared" si="15"/>
        <v>194716.63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2024-02-23T11:05:39Z</dcterms:modified>
  <cp:category/>
  <cp:version/>
  <cp:contentType/>
  <cp:contentStatus/>
</cp:coreProperties>
</file>