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<sst xmlns="http://schemas.openxmlformats.org/spreadsheetml/2006/main" count="89" uniqueCount="86">
  <si>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</si>
  <si>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</si>
  <si>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</si>
  <si>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</si>
  <si>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</si>
  <si>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</si>
  <si>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</si>
  <si>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</si>
  <si>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</si>
  <si>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</si>
  <si>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</si>
  <si>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</si>
  <si>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</si>
  <si>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</si>
  <si>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</si>
  <si>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</si>
  <si>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</si>
  <si>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</si>
  <si>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</si>
  <si>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</si>
  <si>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</si>
  <si>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</si>
  <si>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</si>
  <si>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</si>
  <si>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</si>
  <si>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</si>
  <si>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</si>
  <si>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</si>
  <si>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</si>
  <si>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</si>
  <si>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</si>
  <si>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</si>
  <si>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</si>
  <si>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</si>
  <si>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</si>
  <si>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</si>
  <si>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</si>
  <si>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</si>
  <si>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</si>
  <si>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</si>
  <si>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</si>
  <si>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</si>
  <si>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</si>
  <si>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</si>
  <si>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</si>
  <si>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</si>
  <si>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</si>
  <si>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</si>
  <si>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</si>
  <si>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</si>
  <si>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</si>
  <si>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</si>
  <si>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</si>
  <si>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</si>
  <si>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</si>
  <si>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</si>
  <si>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</si>
  <si>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</si>
  <si>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</si>
  <si>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</si>
  <si>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</si>
  <si>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</si>
  <si>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</si>
  <si>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</si>
  <si>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</si>
  <si>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</si>
  <si>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</si>
  <si>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</si>
  <si>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</si>
  <si>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</si>
  <si>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</si>
  <si>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</si>
  <si>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</si>
  <si>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</si>
  <si>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</si>
  <si>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</si>
  <si>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</si>
  <si>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</si>
  <si>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</si>
  <si>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</si>
  <si>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</si>
  <si>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</si>
  <si>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</si>
  <si>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</si>
  <si>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13/02/24 - VENCIMENTO 20/02/24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</si>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</sst>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192912</v>
      </c>
      <c r="C7" s="9">
        <f t="shared" si="0"/>
        <v>119983</v>
      </c>
      <c r="D7" s="9">
        <f t="shared" si="0"/>
        <v>121771</v>
      </c>
      <c r="E7" s="9">
        <f t="shared" si="0"/>
        <v>30546</v>
      </c>
      <c r="F7" s="9">
        <f t="shared" si="0"/>
        <v>107726</v>
      </c>
      <c r="G7" s="9">
        <f t="shared" si="0"/>
        <v>165334</v>
      </c>
      <c r="H7" s="9">
        <f t="shared" si="0"/>
        <v>22751</v>
      </c>
      <c r="I7" s="9">
        <f t="shared" si="0"/>
        <v>134094</v>
      </c>
      <c r="J7" s="9">
        <f t="shared" si="0"/>
        <v>102307</v>
      </c>
      <c r="K7" s="9">
        <f t="shared" si="0"/>
        <v>169243</v>
      </c>
      <c r="L7" s="9">
        <f t="shared" si="0"/>
        <v>126023</v>
      </c>
      <c r="M7" s="9">
        <f t="shared" si="0"/>
        <v>60146</v>
      </c>
      <c r="N7" s="9">
        <f t="shared" si="0"/>
        <v>37725</v>
      </c>
      <c r="O7" s="9">
        <f t="shared" si="0"/>
        <v>1390561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6523</v>
      </c>
      <c r="C8" s="11">
        <f t="shared" si="1"/>
        <v>5576</v>
      </c>
      <c r="D8" s="11">
        <f t="shared" si="1"/>
        <v>3138</v>
      </c>
      <c r="E8" s="11">
        <f t="shared" si="1"/>
        <v>900</v>
      </c>
      <c r="F8" s="11">
        <f t="shared" si="1"/>
        <v>3595</v>
      </c>
      <c r="G8" s="11">
        <f t="shared" si="1"/>
        <v>7322</v>
      </c>
      <c r="H8" s="11">
        <f t="shared" si="1"/>
        <v>894</v>
      </c>
      <c r="I8" s="11">
        <f t="shared" si="1"/>
        <v>7895</v>
      </c>
      <c r="J8" s="11">
        <f t="shared" si="1"/>
        <v>4283</v>
      </c>
      <c r="K8" s="11">
        <f t="shared" si="1"/>
        <v>3045</v>
      </c>
      <c r="L8" s="11">
        <f t="shared" si="1"/>
        <v>1969</v>
      </c>
      <c r="M8" s="11">
        <f t="shared" si="1"/>
        <v>2742</v>
      </c>
      <c r="N8" s="11">
        <f t="shared" si="1"/>
        <v>1781</v>
      </c>
      <c r="O8" s="11">
        <f t="shared" si="1"/>
        <v>49663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6523</v>
      </c>
      <c r="C9" s="11">
        <v>5576</v>
      </c>
      <c r="D9" s="11">
        <v>3138</v>
      </c>
      <c r="E9" s="11">
        <v>900</v>
      </c>
      <c r="F9" s="11">
        <v>3595</v>
      </c>
      <c r="G9" s="11">
        <v>7322</v>
      </c>
      <c r="H9" s="11">
        <v>894</v>
      </c>
      <c r="I9" s="11">
        <v>7895</v>
      </c>
      <c r="J9" s="11">
        <v>4283</v>
      </c>
      <c r="K9" s="11">
        <v>3045</v>
      </c>
      <c r="L9" s="11">
        <v>1963</v>
      </c>
      <c r="M9" s="11">
        <v>2742</v>
      </c>
      <c r="N9" s="11">
        <v>1769</v>
      </c>
      <c r="O9" s="11">
        <f>SUM(B9:N9)</f>
        <v>49645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12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186389</v>
      </c>
      <c r="C11" s="13">
        <v>114407</v>
      </c>
      <c r="D11" s="13">
        <v>118633</v>
      </c>
      <c r="E11" s="13">
        <v>29646</v>
      </c>
      <c r="F11" s="13">
        <v>104131</v>
      </c>
      <c r="G11" s="13">
        <v>158012</v>
      </c>
      <c r="H11" s="13">
        <v>21857</v>
      </c>
      <c r="I11" s="13">
        <v>126199</v>
      </c>
      <c r="J11" s="13">
        <v>98024</v>
      </c>
      <c r="K11" s="13">
        <v>166198</v>
      </c>
      <c r="L11" s="13">
        <v>124054</v>
      </c>
      <c r="M11" s="13">
        <v>57404</v>
      </c>
      <c r="N11" s="13">
        <v>35944</v>
      </c>
      <c r="O11" s="11">
        <f>SUM(B11:N11)</f>
        <v>1340898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14491</v>
      </c>
      <c r="C12" s="13">
        <v>11091</v>
      </c>
      <c r="D12" s="13">
        <v>9513</v>
      </c>
      <c r="E12" s="13">
        <v>3370</v>
      </c>
      <c r="F12" s="13">
        <v>10343</v>
      </c>
      <c r="G12" s="13">
        <v>16339</v>
      </c>
      <c r="H12" s="13">
        <v>2522</v>
      </c>
      <c r="I12" s="13">
        <v>12647</v>
      </c>
      <c r="J12" s="13">
        <v>9025</v>
      </c>
      <c r="K12" s="13">
        <v>11770</v>
      </c>
      <c r="L12" s="13">
        <v>8676</v>
      </c>
      <c r="M12" s="13">
        <v>3153</v>
      </c>
      <c r="N12" s="13">
        <v>1580</v>
      </c>
      <c r="O12" s="11">
        <f>SUM(B12:N12)</f>
        <v>114520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171898</v>
      </c>
      <c r="C13" s="15">
        <f t="shared" si="2"/>
        <v>103316</v>
      </c>
      <c r="D13" s="15">
        <f t="shared" si="2"/>
        <v>109120</v>
      </c>
      <c r="E13" s="15">
        <f t="shared" si="2"/>
        <v>26276</v>
      </c>
      <c r="F13" s="15">
        <f t="shared" si="2"/>
        <v>93788</v>
      </c>
      <c r="G13" s="15">
        <f t="shared" si="2"/>
        <v>141673</v>
      </c>
      <c r="H13" s="15">
        <f t="shared" si="2"/>
        <v>19335</v>
      </c>
      <c r="I13" s="15">
        <f t="shared" si="2"/>
        <v>113552</v>
      </c>
      <c r="J13" s="15">
        <f t="shared" si="2"/>
        <v>88999</v>
      </c>
      <c r="K13" s="15">
        <f t="shared" si="2"/>
        <v>154428</v>
      </c>
      <c r="L13" s="15">
        <f t="shared" si="2"/>
        <v>115378</v>
      </c>
      <c r="M13" s="15">
        <f t="shared" si="2"/>
        <v>54251</v>
      </c>
      <c r="N13" s="15">
        <f t="shared" si="2"/>
        <v>34364</v>
      </c>
      <c r="O13" s="11">
        <f>SUM(B13:N13)</f>
        <v>1226378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1.44435203011595</v>
      </c>
      <c r="C18" s="19">
        <v>1.61276978467272</v>
      </c>
      <c r="D18" s="19">
        <v>1.690686846922022</v>
      </c>
      <c r="E18" s="19">
        <v>1.091351175241034</v>
      </c>
      <c r="F18" s="19">
        <v>1.565885328059856</v>
      </c>
      <c r="G18" s="19">
        <v>1.745882136416265</v>
      </c>
      <c r="H18" s="19">
        <v>1.911156910058949</v>
      </c>
      <c r="I18" s="19">
        <v>1.367203929918575</v>
      </c>
      <c r="J18" s="19">
        <v>1.648171873095709</v>
      </c>
      <c r="K18" s="19">
        <v>1.445380872360497</v>
      </c>
      <c r="L18" s="19">
        <v>1.519574323479782</v>
      </c>
      <c r="M18" s="19">
        <v>1.45751081562335</v>
      </c>
      <c r="N18" s="19">
        <v>1.326717516176532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931067.1</v>
      </c>
      <c r="C20" s="24">
        <f aca="true" t="shared" si="3" ref="C20:O20">SUM(C21:C31)</f>
        <v>652317.9</v>
      </c>
      <c r="D20" s="24">
        <f t="shared" si="3"/>
        <v>595631.06</v>
      </c>
      <c r="E20" s="24">
        <f t="shared" si="3"/>
        <v>172357.86000000002</v>
      </c>
      <c r="F20" s="24">
        <f t="shared" si="3"/>
        <v>582588.26</v>
      </c>
      <c r="G20" s="24">
        <f t="shared" si="3"/>
        <v>822127.5900000002</v>
      </c>
      <c r="H20" s="24">
        <f t="shared" si="3"/>
        <v>181368.22</v>
      </c>
      <c r="I20" s="24">
        <f t="shared" si="3"/>
        <v>633611.83</v>
      </c>
      <c r="J20" s="24">
        <f t="shared" si="3"/>
        <v>569527.56</v>
      </c>
      <c r="K20" s="24">
        <f t="shared" si="3"/>
        <v>827520.13</v>
      </c>
      <c r="L20" s="24">
        <f t="shared" si="3"/>
        <v>744798.45</v>
      </c>
      <c r="M20" s="24">
        <f t="shared" si="3"/>
        <v>382298.48999999993</v>
      </c>
      <c r="N20" s="24">
        <f t="shared" si="3"/>
        <v>192681.02999999997</v>
      </c>
      <c r="O20" s="24">
        <f t="shared" si="3"/>
        <v>7287895.480000001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569476.22</v>
      </c>
      <c r="C21" s="28">
        <f aca="true" t="shared" si="4" ref="C21:N21">ROUND((C15+C16)*C7,2)</f>
        <v>365900.16</v>
      </c>
      <c r="D21" s="28">
        <f t="shared" si="4"/>
        <v>325676.54</v>
      </c>
      <c r="E21" s="28">
        <f t="shared" si="4"/>
        <v>139564.67</v>
      </c>
      <c r="F21" s="28">
        <f t="shared" si="4"/>
        <v>333939.83</v>
      </c>
      <c r="G21" s="28">
        <f t="shared" si="4"/>
        <v>421700.9</v>
      </c>
      <c r="H21" s="28">
        <f t="shared" si="4"/>
        <v>77913.07</v>
      </c>
      <c r="I21" s="28">
        <f t="shared" si="4"/>
        <v>406050.04</v>
      </c>
      <c r="J21" s="28">
        <f t="shared" si="4"/>
        <v>311596.43</v>
      </c>
      <c r="K21" s="28">
        <f t="shared" si="4"/>
        <v>487233.67</v>
      </c>
      <c r="L21" s="28">
        <f t="shared" si="4"/>
        <v>413103.39</v>
      </c>
      <c r="M21" s="28">
        <f t="shared" si="4"/>
        <v>227502.25</v>
      </c>
      <c r="N21" s="28">
        <f t="shared" si="4"/>
        <v>128895.01</v>
      </c>
      <c r="O21" s="28">
        <f aca="true" t="shared" si="5" ref="O21:O29">SUM(B21:N21)</f>
        <v>4208552.18</v>
      </c>
    </row>
    <row r="22" spans="1:23" ht="18.75" customHeight="1">
      <c r="A22" s="26" t="s">
        <v>33</v>
      </c>
      <c r="B22" s="28">
        <f>IF(B18&lt;&gt;0,ROUND((B18-1)*B21,2),0)</f>
        <v>253047.91</v>
      </c>
      <c r="C22" s="28">
        <f aca="true" t="shared" si="6" ref="C22:N22">IF(C18&lt;&gt;0,ROUND((C18-1)*C21,2),0)</f>
        <v>224212.56</v>
      </c>
      <c r="D22" s="28">
        <f t="shared" si="6"/>
        <v>224940.5</v>
      </c>
      <c r="E22" s="28">
        <f t="shared" si="6"/>
        <v>12749.4</v>
      </c>
      <c r="F22" s="28">
        <f t="shared" si="6"/>
        <v>188971.65</v>
      </c>
      <c r="G22" s="28">
        <f t="shared" si="6"/>
        <v>314539.17</v>
      </c>
      <c r="H22" s="28">
        <f t="shared" si="6"/>
        <v>70991.03</v>
      </c>
      <c r="I22" s="28">
        <f t="shared" si="6"/>
        <v>149103.17</v>
      </c>
      <c r="J22" s="28">
        <f t="shared" si="6"/>
        <v>201968.04</v>
      </c>
      <c r="K22" s="28">
        <f t="shared" si="6"/>
        <v>217004.56</v>
      </c>
      <c r="L22" s="28">
        <f t="shared" si="6"/>
        <v>214637.91</v>
      </c>
      <c r="M22" s="28">
        <f t="shared" si="6"/>
        <v>104084.74</v>
      </c>
      <c r="N22" s="28">
        <f t="shared" si="6"/>
        <v>42112.26</v>
      </c>
      <c r="O22" s="28">
        <f t="shared" si="5"/>
        <v>2218362.9</v>
      </c>
      <c r="W22" s="51"/>
    </row>
    <row r="23" spans="1:15" ht="18.75" customHeight="1">
      <c r="A23" s="26" t="s">
        <v>34</v>
      </c>
      <c r="B23" s="28">
        <v>43892.39</v>
      </c>
      <c r="C23" s="28">
        <v>33321.34</v>
      </c>
      <c r="D23" s="28">
        <v>24490.18</v>
      </c>
      <c r="E23" s="28">
        <v>8830.1</v>
      </c>
      <c r="F23" s="28">
        <v>29506.06</v>
      </c>
      <c r="G23" s="28">
        <v>39749.29</v>
      </c>
      <c r="H23" s="28">
        <v>6158.73</v>
      </c>
      <c r="I23" s="28">
        <v>31691.31</v>
      </c>
      <c r="J23" s="28">
        <v>26393.48</v>
      </c>
      <c r="K23" s="28">
        <v>41463.5</v>
      </c>
      <c r="L23" s="28">
        <v>40326.04</v>
      </c>
      <c r="M23" s="28">
        <v>18672.55</v>
      </c>
      <c r="N23" s="28">
        <v>10659.51</v>
      </c>
      <c r="O23" s="28">
        <f t="shared" si="5"/>
        <v>355154.48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1359.33</v>
      </c>
      <c r="C26" s="28">
        <v>980.93</v>
      </c>
      <c r="D26" s="28">
        <v>902.34</v>
      </c>
      <c r="E26" s="28">
        <v>253.24</v>
      </c>
      <c r="F26" s="28">
        <v>864.5</v>
      </c>
      <c r="G26" s="28">
        <v>1213.79</v>
      </c>
      <c r="H26" s="28">
        <v>244.5</v>
      </c>
      <c r="I26" s="28">
        <v>922.71</v>
      </c>
      <c r="J26" s="28">
        <v>847.03</v>
      </c>
      <c r="K26" s="28">
        <v>1225.43</v>
      </c>
      <c r="L26" s="28">
        <v>1097.36</v>
      </c>
      <c r="M26" s="28">
        <v>550.14</v>
      </c>
      <c r="N26" s="28">
        <v>279.44</v>
      </c>
      <c r="O26" s="28">
        <f t="shared" si="5"/>
        <v>10740.74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36562.83</v>
      </c>
      <c r="L30" s="28">
        <v>31923.32</v>
      </c>
      <c r="M30" s="28">
        <v>0</v>
      </c>
      <c r="N30" s="28">
        <v>0</v>
      </c>
      <c r="O30" s="28">
        <f>SUM(B30:N30)</f>
        <v>68486.15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-469701.2</v>
      </c>
      <c r="C32" s="28">
        <f aca="true" t="shared" si="7" ref="C32:O32">+C33+C35+C48+C49+C50+C55-C56</f>
        <v>-24534.4</v>
      </c>
      <c r="D32" s="28">
        <f t="shared" si="7"/>
        <v>-13807.2</v>
      </c>
      <c r="E32" s="28">
        <f t="shared" si="7"/>
        <v>-3960</v>
      </c>
      <c r="F32" s="28">
        <f t="shared" si="7"/>
        <v>-15818</v>
      </c>
      <c r="G32" s="28">
        <f t="shared" si="7"/>
        <v>-32216.8</v>
      </c>
      <c r="H32" s="28">
        <f t="shared" si="7"/>
        <v>-3933.6</v>
      </c>
      <c r="I32" s="28">
        <f t="shared" si="7"/>
        <v>-34738</v>
      </c>
      <c r="J32" s="28">
        <f t="shared" si="7"/>
        <v>-18845.2</v>
      </c>
      <c r="K32" s="28">
        <f t="shared" si="7"/>
        <v>-418398</v>
      </c>
      <c r="L32" s="28">
        <f t="shared" si="7"/>
        <v>-377637.2</v>
      </c>
      <c r="M32" s="28">
        <f t="shared" si="7"/>
        <v>-12064.8</v>
      </c>
      <c r="N32" s="28">
        <f t="shared" si="7"/>
        <v>-7783.6</v>
      </c>
      <c r="O32" s="28">
        <f t="shared" si="7"/>
        <v>-1433438</v>
      </c>
    </row>
    <row r="33" spans="1:15" ht="18.75" customHeight="1">
      <c r="A33" s="26" t="s">
        <v>38</v>
      </c>
      <c r="B33" s="29">
        <f>+B34</f>
        <v>-28701.2</v>
      </c>
      <c r="C33" s="29">
        <f>+C34</f>
        <v>-24534.4</v>
      </c>
      <c r="D33" s="29">
        <f aca="true" t="shared" si="8" ref="D33:O33">+D34</f>
        <v>-13807.2</v>
      </c>
      <c r="E33" s="29">
        <f t="shared" si="8"/>
        <v>-3960</v>
      </c>
      <c r="F33" s="29">
        <f t="shared" si="8"/>
        <v>-15818</v>
      </c>
      <c r="G33" s="29">
        <f t="shared" si="8"/>
        <v>-32216.8</v>
      </c>
      <c r="H33" s="29">
        <f t="shared" si="8"/>
        <v>-3933.6</v>
      </c>
      <c r="I33" s="29">
        <f t="shared" si="8"/>
        <v>-34738</v>
      </c>
      <c r="J33" s="29">
        <f t="shared" si="8"/>
        <v>-18845.2</v>
      </c>
      <c r="K33" s="29">
        <f t="shared" si="8"/>
        <v>-13398</v>
      </c>
      <c r="L33" s="29">
        <f t="shared" si="8"/>
        <v>-8637.2</v>
      </c>
      <c r="M33" s="29">
        <f t="shared" si="8"/>
        <v>-12064.8</v>
      </c>
      <c r="N33" s="29">
        <f t="shared" si="8"/>
        <v>-7783.6</v>
      </c>
      <c r="O33" s="29">
        <f t="shared" si="8"/>
        <v>-218438.00000000003</v>
      </c>
    </row>
    <row r="34" spans="1:26" ht="18.75" customHeight="1">
      <c r="A34" s="27" t="s">
        <v>39</v>
      </c>
      <c r="B34" s="16">
        <f>ROUND((-B9)*$G$3,2)</f>
        <v>-28701.2</v>
      </c>
      <c r="C34" s="16">
        <f aca="true" t="shared" si="9" ref="C34:N34">ROUND((-C9)*$G$3,2)</f>
        <v>-24534.4</v>
      </c>
      <c r="D34" s="16">
        <f t="shared" si="9"/>
        <v>-13807.2</v>
      </c>
      <c r="E34" s="16">
        <f t="shared" si="9"/>
        <v>-3960</v>
      </c>
      <c r="F34" s="16">
        <f t="shared" si="9"/>
        <v>-15818</v>
      </c>
      <c r="G34" s="16">
        <f t="shared" si="9"/>
        <v>-32216.8</v>
      </c>
      <c r="H34" s="16">
        <f t="shared" si="9"/>
        <v>-3933.6</v>
      </c>
      <c r="I34" s="16">
        <f t="shared" si="9"/>
        <v>-34738</v>
      </c>
      <c r="J34" s="16">
        <f t="shared" si="9"/>
        <v>-18845.2</v>
      </c>
      <c r="K34" s="16">
        <f t="shared" si="9"/>
        <v>-13398</v>
      </c>
      <c r="L34" s="16">
        <f t="shared" si="9"/>
        <v>-8637.2</v>
      </c>
      <c r="M34" s="16">
        <f t="shared" si="9"/>
        <v>-12064.8</v>
      </c>
      <c r="N34" s="16">
        <f t="shared" si="9"/>
        <v>-7783.6</v>
      </c>
      <c r="O34" s="30">
        <f aca="true" t="shared" si="10" ref="O34:O56">SUM(B34:N34)</f>
        <v>-218438.00000000003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-1215000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-1215000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461365.89999999997</v>
      </c>
      <c r="C54" s="34">
        <f aca="true" t="shared" si="13" ref="C54:N54">+C20+C32</f>
        <v>627783.5</v>
      </c>
      <c r="D54" s="34">
        <f t="shared" si="13"/>
        <v>581823.8600000001</v>
      </c>
      <c r="E54" s="34">
        <f t="shared" si="13"/>
        <v>168397.86000000002</v>
      </c>
      <c r="F54" s="34">
        <f t="shared" si="13"/>
        <v>566770.26</v>
      </c>
      <c r="G54" s="34">
        <f t="shared" si="13"/>
        <v>789910.7900000002</v>
      </c>
      <c r="H54" s="34">
        <f t="shared" si="13"/>
        <v>177434.62</v>
      </c>
      <c r="I54" s="34">
        <f t="shared" si="13"/>
        <v>598873.83</v>
      </c>
      <c r="J54" s="34">
        <f t="shared" si="13"/>
        <v>550682.3600000001</v>
      </c>
      <c r="K54" s="34">
        <f t="shared" si="13"/>
        <v>409122.13</v>
      </c>
      <c r="L54" s="34">
        <f t="shared" si="13"/>
        <v>367161.24999999994</v>
      </c>
      <c r="M54" s="34">
        <f t="shared" si="13"/>
        <v>370233.68999999994</v>
      </c>
      <c r="N54" s="34">
        <f t="shared" si="13"/>
        <v>184897.42999999996</v>
      </c>
      <c r="O54" s="34">
        <f>SUM(B54:N54)</f>
        <v>5854457.48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461365.91000000003</v>
      </c>
      <c r="C60" s="42">
        <f t="shared" si="14"/>
        <v>627783.49</v>
      </c>
      <c r="D60" s="42">
        <f t="shared" si="14"/>
        <v>581823.86</v>
      </c>
      <c r="E60" s="42">
        <f t="shared" si="14"/>
        <v>168397.86</v>
      </c>
      <c r="F60" s="42">
        <f t="shared" si="14"/>
        <v>566770.26</v>
      </c>
      <c r="G60" s="42">
        <f t="shared" si="14"/>
        <v>789910.79</v>
      </c>
      <c r="H60" s="42">
        <f t="shared" si="14"/>
        <v>177434.63</v>
      </c>
      <c r="I60" s="42">
        <f t="shared" si="14"/>
        <v>598873.83</v>
      </c>
      <c r="J60" s="42">
        <f t="shared" si="14"/>
        <v>550682.36</v>
      </c>
      <c r="K60" s="42">
        <f t="shared" si="14"/>
        <v>409122.13</v>
      </c>
      <c r="L60" s="42">
        <f t="shared" si="14"/>
        <v>367161.26</v>
      </c>
      <c r="M60" s="42">
        <f t="shared" si="14"/>
        <v>370233.68</v>
      </c>
      <c r="N60" s="42">
        <f t="shared" si="14"/>
        <v>184897.42</v>
      </c>
      <c r="O60" s="34">
        <f t="shared" si="14"/>
        <v>5854457.4799999995</v>
      </c>
      <c r="Q60"/>
    </row>
    <row r="61" spans="1:18" ht="18.75" customHeight="1">
      <c r="A61" s="26" t="s">
        <v>54</v>
      </c>
      <c r="B61" s="42">
        <v>386732.63</v>
      </c>
      <c r="C61" s="42">
        <v>452382.96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839115.5900000001</v>
      </c>
      <c r="P61"/>
      <c r="Q61"/>
      <c r="R61" s="41"/>
    </row>
    <row r="62" spans="1:16" ht="18.75" customHeight="1">
      <c r="A62" s="26" t="s">
        <v>55</v>
      </c>
      <c r="B62" s="42">
        <v>74633.28</v>
      </c>
      <c r="C62" s="42">
        <v>175400.53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250033.81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581823.86</v>
      </c>
      <c r="E63" s="43">
        <v>0</v>
      </c>
      <c r="F63" s="43">
        <v>0</v>
      </c>
      <c r="G63" s="43">
        <v>0</v>
      </c>
      <c r="H63" s="42">
        <v>177434.63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759258.49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168397.86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168397.86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566770.26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566770.26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789910.79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789910.79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598873.83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598873.83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550682.36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550682.36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409122.13</v>
      </c>
      <c r="L69" s="29">
        <v>367161.26</v>
      </c>
      <c r="M69" s="43">
        <v>0</v>
      </c>
      <c r="N69" s="43">
        <v>0</v>
      </c>
      <c r="O69" s="34">
        <f t="shared" si="15"/>
        <v>776283.39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370233.68</v>
      </c>
      <c r="N70" s="43">
        <v>0</v>
      </c>
      <c r="O70" s="34">
        <f t="shared" si="15"/>
        <v>370233.68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184897.42</v>
      </c>
      <c r="O71" s="46">
        <f t="shared" si="15"/>
        <v>184897.42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2024-02-20T13:37:49Z</dcterms:modified>
  <cp:category/>
  <cp:version/>
  <cp:contentType/>
  <cp:contentStatus/>
</cp:coreProperties>
</file>