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<sst xmlns="http://schemas.openxmlformats.org/spreadsheetml/2006/main" count="89" uniqueCount="86">
  <si>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</si>
  <si>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</si>
  <si>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</si>
  <si>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</si>
  <si>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</si>
  <si>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</si>
  <si>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</si>
  <si>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</si>
  <si>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</si>
  <si>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</si>
  <si>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</si>
  <si>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</si>
  <si>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</si>
  <si>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</si>
  <si>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</si>
  <si>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</si>
  <si>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</si>
  <si>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</si>
  <si>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</si>
  <si>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</si>
  <si>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</si>
  <si>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</si>
  <si>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</si>
  <si>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</si>
  <si>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</si>
  <si>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</si>
  <si>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</si>
  <si>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</si>
  <si>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</si>
  <si>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</si>
  <si>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</si>
  <si>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</si>
  <si>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</si>
  <si>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</si>
  <si>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</si>
  <si>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</si>
  <si>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</si>
  <si>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</si>
  <si>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</si>
  <si>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</si>
  <si>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</si>
  <si>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</si>
  <si>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</si>
  <si>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</si>
  <si>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</si>
  <si>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</si>
  <si>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</si>
  <si>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</si>
  <si>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</si>
  <si>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</si>
  <si>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</si>
  <si>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</si>
  <si>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</si>
  <si>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</si>
  <si>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</si>
  <si>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</si>
  <si>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</si>
  <si>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</si>
  <si>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</si>
  <si>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</si>
  <si>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</si>
  <si>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</si>
  <si>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</si>
  <si>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</si>
  <si>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</si>
  <si>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</si>
  <si>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</si>
  <si>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</si>
  <si>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</si>
  <si>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</si>
  <si>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</si>
  <si>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</si>
  <si>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</si>
  <si>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</si>
  <si>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</si>
  <si>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</si>
  <si>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</si>
  <si>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</si>
  <si>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</si>
  <si>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</si>
  <si>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</si>
  <si>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</si>
  <si>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</si>
  <si>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</si>
  <si>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12/02/24 - VENCIMENTO 20/02/24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</si>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</sst>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232944</v>
      </c>
      <c r="C7" s="9">
        <f t="shared" si="0"/>
        <v>144974</v>
      </c>
      <c r="D7" s="9">
        <f t="shared" si="0"/>
        <v>145408</v>
      </c>
      <c r="E7" s="9">
        <f t="shared" si="0"/>
        <v>39290</v>
      </c>
      <c r="F7" s="9">
        <f t="shared" si="0"/>
        <v>135470</v>
      </c>
      <c r="G7" s="9">
        <f t="shared" si="0"/>
        <v>205235</v>
      </c>
      <c r="H7" s="9">
        <f t="shared" si="0"/>
        <v>27254</v>
      </c>
      <c r="I7" s="9">
        <f t="shared" si="0"/>
        <v>170098</v>
      </c>
      <c r="J7" s="9">
        <f t="shared" si="0"/>
        <v>131759</v>
      </c>
      <c r="K7" s="9">
        <f t="shared" si="0"/>
        <v>213355</v>
      </c>
      <c r="L7" s="9">
        <f t="shared" si="0"/>
        <v>159324</v>
      </c>
      <c r="M7" s="9">
        <f t="shared" si="0"/>
        <v>76956</v>
      </c>
      <c r="N7" s="9">
        <f t="shared" si="0"/>
        <v>48922</v>
      </c>
      <c r="O7" s="9">
        <f t="shared" si="0"/>
        <v>1730989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7435</v>
      </c>
      <c r="C8" s="11">
        <f t="shared" si="1"/>
        <v>6573</v>
      </c>
      <c r="D8" s="11">
        <f t="shared" si="1"/>
        <v>3857</v>
      </c>
      <c r="E8" s="11">
        <f t="shared" si="1"/>
        <v>1232</v>
      </c>
      <c r="F8" s="11">
        <f t="shared" si="1"/>
        <v>4636</v>
      </c>
      <c r="G8" s="11">
        <f t="shared" si="1"/>
        <v>8565</v>
      </c>
      <c r="H8" s="11">
        <f t="shared" si="1"/>
        <v>1149</v>
      </c>
      <c r="I8" s="11">
        <f t="shared" si="1"/>
        <v>9276</v>
      </c>
      <c r="J8" s="11">
        <f t="shared" si="1"/>
        <v>5484</v>
      </c>
      <c r="K8" s="11">
        <f t="shared" si="1"/>
        <v>3776</v>
      </c>
      <c r="L8" s="11">
        <f t="shared" si="1"/>
        <v>2777</v>
      </c>
      <c r="M8" s="11">
        <f t="shared" si="1"/>
        <v>3462</v>
      </c>
      <c r="N8" s="11">
        <f t="shared" si="1"/>
        <v>2344</v>
      </c>
      <c r="O8" s="11">
        <f t="shared" si="1"/>
        <v>60566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7435</v>
      </c>
      <c r="C9" s="11">
        <v>6573</v>
      </c>
      <c r="D9" s="11">
        <v>3857</v>
      </c>
      <c r="E9" s="11">
        <v>1232</v>
      </c>
      <c r="F9" s="11">
        <v>4636</v>
      </c>
      <c r="G9" s="11">
        <v>8565</v>
      </c>
      <c r="H9" s="11">
        <v>1149</v>
      </c>
      <c r="I9" s="11">
        <v>9276</v>
      </c>
      <c r="J9" s="11">
        <v>5484</v>
      </c>
      <c r="K9" s="11">
        <v>3776</v>
      </c>
      <c r="L9" s="11">
        <v>2771</v>
      </c>
      <c r="M9" s="11">
        <v>3462</v>
      </c>
      <c r="N9" s="11">
        <v>2330</v>
      </c>
      <c r="O9" s="11">
        <f>SUM(B9:N9)</f>
        <v>60546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</v>
      </c>
      <c r="M10" s="13">
        <v>0</v>
      </c>
      <c r="N10" s="13">
        <v>14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225509</v>
      </c>
      <c r="C11" s="13">
        <v>138401</v>
      </c>
      <c r="D11" s="13">
        <v>141551</v>
      </c>
      <c r="E11" s="13">
        <v>38058</v>
      </c>
      <c r="F11" s="13">
        <v>130834</v>
      </c>
      <c r="G11" s="13">
        <v>196670</v>
      </c>
      <c r="H11" s="13">
        <v>26105</v>
      </c>
      <c r="I11" s="13">
        <v>160822</v>
      </c>
      <c r="J11" s="13">
        <v>126275</v>
      </c>
      <c r="K11" s="13">
        <v>209579</v>
      </c>
      <c r="L11" s="13">
        <v>156547</v>
      </c>
      <c r="M11" s="13">
        <v>73494</v>
      </c>
      <c r="N11" s="13">
        <v>46578</v>
      </c>
      <c r="O11" s="11">
        <f>SUM(B11:N11)</f>
        <v>1670423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18791</v>
      </c>
      <c r="C12" s="13">
        <v>14681</v>
      </c>
      <c r="D12" s="13">
        <v>12282</v>
      </c>
      <c r="E12" s="13">
        <v>4795</v>
      </c>
      <c r="F12" s="13">
        <v>13958</v>
      </c>
      <c r="G12" s="13">
        <v>22555</v>
      </c>
      <c r="H12" s="13">
        <v>3287</v>
      </c>
      <c r="I12" s="13">
        <v>17873</v>
      </c>
      <c r="J12" s="13">
        <v>12544</v>
      </c>
      <c r="K12" s="13">
        <v>16278</v>
      </c>
      <c r="L12" s="13">
        <v>11984</v>
      </c>
      <c r="M12" s="13">
        <v>4322</v>
      </c>
      <c r="N12" s="13">
        <v>2365</v>
      </c>
      <c r="O12" s="11">
        <f>SUM(B12:N12)</f>
        <v>155715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206718</v>
      </c>
      <c r="C13" s="15">
        <f t="shared" si="2"/>
        <v>123720</v>
      </c>
      <c r="D13" s="15">
        <f t="shared" si="2"/>
        <v>129269</v>
      </c>
      <c r="E13" s="15">
        <f t="shared" si="2"/>
        <v>33263</v>
      </c>
      <c r="F13" s="15">
        <f t="shared" si="2"/>
        <v>116876</v>
      </c>
      <c r="G13" s="15">
        <f t="shared" si="2"/>
        <v>174115</v>
      </c>
      <c r="H13" s="15">
        <f t="shared" si="2"/>
        <v>22818</v>
      </c>
      <c r="I13" s="15">
        <f t="shared" si="2"/>
        <v>142949</v>
      </c>
      <c r="J13" s="15">
        <f t="shared" si="2"/>
        <v>113731</v>
      </c>
      <c r="K13" s="15">
        <f t="shared" si="2"/>
        <v>193301</v>
      </c>
      <c r="L13" s="15">
        <f t="shared" si="2"/>
        <v>144563</v>
      </c>
      <c r="M13" s="15">
        <f t="shared" si="2"/>
        <v>69172</v>
      </c>
      <c r="N13" s="15">
        <f t="shared" si="2"/>
        <v>44213</v>
      </c>
      <c r="O13" s="11">
        <f>SUM(B13:N13)</f>
        <v>1514708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1.433684128180372</v>
      </c>
      <c r="C18" s="19">
        <v>1.469875627567906</v>
      </c>
      <c r="D18" s="19">
        <v>1.641130543990567</v>
      </c>
      <c r="E18" s="19">
        <v>1.059488635880751</v>
      </c>
      <c r="F18" s="19">
        <v>1.563914019197207</v>
      </c>
      <c r="G18" s="19">
        <v>1.744593792266824</v>
      </c>
      <c r="H18" s="19">
        <v>1.856452724747079</v>
      </c>
      <c r="I18" s="19">
        <v>1.359717653376305</v>
      </c>
      <c r="J18" s="19">
        <v>1.576755199252857</v>
      </c>
      <c r="K18" s="19">
        <v>1.346346937795735</v>
      </c>
      <c r="L18" s="19">
        <v>1.488403520424091</v>
      </c>
      <c r="M18" s="19">
        <v>1.461252149827601</v>
      </c>
      <c r="N18" s="19">
        <v>1.320004750065613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1114650.8</v>
      </c>
      <c r="C20" s="24">
        <f aca="true" t="shared" si="3" ref="C20:O20">SUM(C21:C31)</f>
        <v>715930.35</v>
      </c>
      <c r="D20" s="24">
        <f t="shared" si="3"/>
        <v>688940.42</v>
      </c>
      <c r="E20" s="24">
        <f t="shared" si="3"/>
        <v>213185.87000000002</v>
      </c>
      <c r="F20" s="24">
        <f t="shared" si="3"/>
        <v>727668.3899999999</v>
      </c>
      <c r="G20" s="24">
        <f t="shared" si="3"/>
        <v>1022000.5700000001</v>
      </c>
      <c r="H20" s="24">
        <f t="shared" si="3"/>
        <v>207737.87999999998</v>
      </c>
      <c r="I20" s="24">
        <f t="shared" si="3"/>
        <v>792062.8</v>
      </c>
      <c r="J20" s="24">
        <f t="shared" si="3"/>
        <v>697830.7800000001</v>
      </c>
      <c r="K20" s="24">
        <f t="shared" si="3"/>
        <v>957756.82</v>
      </c>
      <c r="L20" s="24">
        <f t="shared" si="3"/>
        <v>904584.9399999998</v>
      </c>
      <c r="M20" s="24">
        <f t="shared" si="3"/>
        <v>482061.30999999994</v>
      </c>
      <c r="N20" s="24">
        <f t="shared" si="3"/>
        <v>247862.64999999997</v>
      </c>
      <c r="O20" s="24">
        <f t="shared" si="3"/>
        <v>8772273.58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687650.69</v>
      </c>
      <c r="C21" s="28">
        <f aca="true" t="shared" si="4" ref="C21:N21">ROUND((C15+C16)*C7,2)</f>
        <v>442112.71</v>
      </c>
      <c r="D21" s="28">
        <f t="shared" si="4"/>
        <v>388893.7</v>
      </c>
      <c r="E21" s="28">
        <f t="shared" si="4"/>
        <v>179516.01</v>
      </c>
      <c r="F21" s="28">
        <f t="shared" si="4"/>
        <v>419943.45</v>
      </c>
      <c r="G21" s="28">
        <f t="shared" si="4"/>
        <v>523472.39</v>
      </c>
      <c r="H21" s="28">
        <f t="shared" si="4"/>
        <v>93334.05</v>
      </c>
      <c r="I21" s="28">
        <f t="shared" si="4"/>
        <v>515073.75</v>
      </c>
      <c r="J21" s="28">
        <f t="shared" si="4"/>
        <v>401298.39</v>
      </c>
      <c r="K21" s="28">
        <f t="shared" si="4"/>
        <v>614227.71</v>
      </c>
      <c r="L21" s="28">
        <f t="shared" si="4"/>
        <v>522264.07</v>
      </c>
      <c r="M21" s="28">
        <f t="shared" si="4"/>
        <v>291086.07</v>
      </c>
      <c r="N21" s="28">
        <f t="shared" si="4"/>
        <v>167151.8</v>
      </c>
      <c r="O21" s="28">
        <f aca="true" t="shared" si="5" ref="O21:O29">SUM(B21:N21)</f>
        <v>5246024.79</v>
      </c>
    </row>
    <row r="22" spans="1:23" ht="18.75" customHeight="1">
      <c r="A22" s="26" t="s">
        <v>33</v>
      </c>
      <c r="B22" s="28">
        <f>IF(B18&lt;&gt;0,ROUND((B18-1)*B21,2),0)</f>
        <v>298223.19</v>
      </c>
      <c r="C22" s="28">
        <f aca="true" t="shared" si="6" ref="C22:N22">IF(C18&lt;&gt;0,ROUND((C18-1)*C21,2),0)</f>
        <v>207737.99</v>
      </c>
      <c r="D22" s="28">
        <f t="shared" si="6"/>
        <v>249331.63</v>
      </c>
      <c r="E22" s="28">
        <f t="shared" si="6"/>
        <v>10679.16</v>
      </c>
      <c r="F22" s="28">
        <f t="shared" si="6"/>
        <v>236812</v>
      </c>
      <c r="G22" s="28">
        <f t="shared" si="6"/>
        <v>389774.29</v>
      </c>
      <c r="H22" s="28">
        <f t="shared" si="6"/>
        <v>79936.2</v>
      </c>
      <c r="I22" s="28">
        <f t="shared" si="6"/>
        <v>185281.12</v>
      </c>
      <c r="J22" s="28">
        <f t="shared" si="6"/>
        <v>231450.93</v>
      </c>
      <c r="K22" s="28">
        <f t="shared" si="6"/>
        <v>212735.89</v>
      </c>
      <c r="L22" s="28">
        <f t="shared" si="6"/>
        <v>255075.61</v>
      </c>
      <c r="M22" s="28">
        <f t="shared" si="6"/>
        <v>134264.08</v>
      </c>
      <c r="N22" s="28">
        <f t="shared" si="6"/>
        <v>53489.37</v>
      </c>
      <c r="O22" s="28">
        <f t="shared" si="5"/>
        <v>2544791.46</v>
      </c>
      <c r="W22" s="51"/>
    </row>
    <row r="23" spans="1:15" ht="18.75" customHeight="1">
      <c r="A23" s="26" t="s">
        <v>34</v>
      </c>
      <c r="B23" s="28">
        <v>64207.84</v>
      </c>
      <c r="C23" s="28">
        <v>37338.44</v>
      </c>
      <c r="D23" s="28">
        <v>30281.49</v>
      </c>
      <c r="E23" s="28">
        <v>11782.83</v>
      </c>
      <c r="F23" s="28">
        <v>40759.69</v>
      </c>
      <c r="G23" s="28">
        <v>62644.77</v>
      </c>
      <c r="H23" s="28">
        <v>8185.52</v>
      </c>
      <c r="I23" s="28">
        <v>44955.17</v>
      </c>
      <c r="J23" s="28">
        <v>35546.78</v>
      </c>
      <c r="K23" s="28">
        <v>51606.82</v>
      </c>
      <c r="L23" s="28">
        <v>51198.86</v>
      </c>
      <c r="M23" s="28">
        <v>24675.13</v>
      </c>
      <c r="N23" s="28">
        <v>16201.42</v>
      </c>
      <c r="O23" s="28">
        <f t="shared" si="5"/>
        <v>479384.7599999999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1277.83</v>
      </c>
      <c r="C26" s="28">
        <v>838.3</v>
      </c>
      <c r="D26" s="28">
        <v>812.1</v>
      </c>
      <c r="E26" s="28">
        <v>247.42</v>
      </c>
      <c r="F26" s="28">
        <v>847.03</v>
      </c>
      <c r="G26" s="28">
        <v>1184.68</v>
      </c>
      <c r="H26" s="28">
        <v>221.22</v>
      </c>
      <c r="I26" s="28">
        <v>908.16</v>
      </c>
      <c r="J26" s="28">
        <v>812.1</v>
      </c>
      <c r="K26" s="28">
        <v>1109</v>
      </c>
      <c r="L26" s="28">
        <v>1044.97</v>
      </c>
      <c r="M26" s="28">
        <v>547.22</v>
      </c>
      <c r="N26" s="28">
        <v>285.25</v>
      </c>
      <c r="O26" s="28">
        <f t="shared" si="5"/>
        <v>10135.279999999999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34047.26</v>
      </c>
      <c r="L30" s="28">
        <v>31291</v>
      </c>
      <c r="M30" s="28">
        <v>0</v>
      </c>
      <c r="N30" s="28">
        <v>0</v>
      </c>
      <c r="O30" s="28">
        <f>SUM(B30:N30)</f>
        <v>65338.26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-473714</v>
      </c>
      <c r="C32" s="28">
        <f aca="true" t="shared" si="7" ref="C32:O32">+C33+C35+C48+C49+C50+C55-C56</f>
        <v>-28921.2</v>
      </c>
      <c r="D32" s="28">
        <f t="shared" si="7"/>
        <v>-16970.8</v>
      </c>
      <c r="E32" s="28">
        <f t="shared" si="7"/>
        <v>-5420.8</v>
      </c>
      <c r="F32" s="28">
        <f t="shared" si="7"/>
        <v>-20398.4</v>
      </c>
      <c r="G32" s="28">
        <f t="shared" si="7"/>
        <v>-37686</v>
      </c>
      <c r="H32" s="28">
        <f t="shared" si="7"/>
        <v>-5055.6</v>
      </c>
      <c r="I32" s="28">
        <f t="shared" si="7"/>
        <v>-40814.4</v>
      </c>
      <c r="J32" s="28">
        <f t="shared" si="7"/>
        <v>-24129.6</v>
      </c>
      <c r="K32" s="28">
        <f t="shared" si="7"/>
        <v>-421614.4</v>
      </c>
      <c r="L32" s="28">
        <f t="shared" si="7"/>
        <v>-381192.4</v>
      </c>
      <c r="M32" s="28">
        <f t="shared" si="7"/>
        <v>-15232.8</v>
      </c>
      <c r="N32" s="28">
        <f t="shared" si="7"/>
        <v>-10252</v>
      </c>
      <c r="O32" s="28">
        <f t="shared" si="7"/>
        <v>-1481402.4</v>
      </c>
    </row>
    <row r="33" spans="1:15" ht="18.75" customHeight="1">
      <c r="A33" s="26" t="s">
        <v>38</v>
      </c>
      <c r="B33" s="29">
        <f>+B34</f>
        <v>-32714</v>
      </c>
      <c r="C33" s="29">
        <f>+C34</f>
        <v>-28921.2</v>
      </c>
      <c r="D33" s="29">
        <f aca="true" t="shared" si="8" ref="D33:O33">+D34</f>
        <v>-16970.8</v>
      </c>
      <c r="E33" s="29">
        <f t="shared" si="8"/>
        <v>-5420.8</v>
      </c>
      <c r="F33" s="29">
        <f t="shared" si="8"/>
        <v>-20398.4</v>
      </c>
      <c r="G33" s="29">
        <f t="shared" si="8"/>
        <v>-37686</v>
      </c>
      <c r="H33" s="29">
        <f t="shared" si="8"/>
        <v>-5055.6</v>
      </c>
      <c r="I33" s="29">
        <f t="shared" si="8"/>
        <v>-40814.4</v>
      </c>
      <c r="J33" s="29">
        <f t="shared" si="8"/>
        <v>-24129.6</v>
      </c>
      <c r="K33" s="29">
        <f t="shared" si="8"/>
        <v>-16614.4</v>
      </c>
      <c r="L33" s="29">
        <f t="shared" si="8"/>
        <v>-12192.4</v>
      </c>
      <c r="M33" s="29">
        <f t="shared" si="8"/>
        <v>-15232.8</v>
      </c>
      <c r="N33" s="29">
        <f t="shared" si="8"/>
        <v>-10252</v>
      </c>
      <c r="O33" s="29">
        <f t="shared" si="8"/>
        <v>-266402.4</v>
      </c>
    </row>
    <row r="34" spans="1:26" ht="18.75" customHeight="1">
      <c r="A34" s="27" t="s">
        <v>39</v>
      </c>
      <c r="B34" s="16">
        <f>ROUND((-B9)*$G$3,2)</f>
        <v>-32714</v>
      </c>
      <c r="C34" s="16">
        <f aca="true" t="shared" si="9" ref="C34:N34">ROUND((-C9)*$G$3,2)</f>
        <v>-28921.2</v>
      </c>
      <c r="D34" s="16">
        <f t="shared" si="9"/>
        <v>-16970.8</v>
      </c>
      <c r="E34" s="16">
        <f t="shared" si="9"/>
        <v>-5420.8</v>
      </c>
      <c r="F34" s="16">
        <f t="shared" si="9"/>
        <v>-20398.4</v>
      </c>
      <c r="G34" s="16">
        <f t="shared" si="9"/>
        <v>-37686</v>
      </c>
      <c r="H34" s="16">
        <f t="shared" si="9"/>
        <v>-5055.6</v>
      </c>
      <c r="I34" s="16">
        <f t="shared" si="9"/>
        <v>-40814.4</v>
      </c>
      <c r="J34" s="16">
        <f t="shared" si="9"/>
        <v>-24129.6</v>
      </c>
      <c r="K34" s="16">
        <f t="shared" si="9"/>
        <v>-16614.4</v>
      </c>
      <c r="L34" s="16">
        <f t="shared" si="9"/>
        <v>-12192.4</v>
      </c>
      <c r="M34" s="16">
        <f t="shared" si="9"/>
        <v>-15232.8</v>
      </c>
      <c r="N34" s="16">
        <f t="shared" si="9"/>
        <v>-10252</v>
      </c>
      <c r="O34" s="30">
        <f aca="true" t="shared" si="10" ref="O34:O56">SUM(B34:N34)</f>
        <v>-266402.4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-1215000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-441000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-1215000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640936.8</v>
      </c>
      <c r="C54" s="34">
        <f aca="true" t="shared" si="13" ref="C54:N54">+C20+C32</f>
        <v>687009.15</v>
      </c>
      <c r="D54" s="34">
        <f t="shared" si="13"/>
        <v>671969.62</v>
      </c>
      <c r="E54" s="34">
        <f t="shared" si="13"/>
        <v>207765.07000000004</v>
      </c>
      <c r="F54" s="34">
        <f t="shared" si="13"/>
        <v>707269.9899999999</v>
      </c>
      <c r="G54" s="34">
        <f t="shared" si="13"/>
        <v>984314.5700000001</v>
      </c>
      <c r="H54" s="34">
        <f t="shared" si="13"/>
        <v>202682.27999999997</v>
      </c>
      <c r="I54" s="34">
        <f t="shared" si="13"/>
        <v>751248.4</v>
      </c>
      <c r="J54" s="34">
        <f t="shared" si="13"/>
        <v>673701.1800000002</v>
      </c>
      <c r="K54" s="34">
        <f t="shared" si="13"/>
        <v>536142.4199999999</v>
      </c>
      <c r="L54" s="34">
        <f t="shared" si="13"/>
        <v>523392.5399999998</v>
      </c>
      <c r="M54" s="34">
        <f t="shared" si="13"/>
        <v>466828.50999999995</v>
      </c>
      <c r="N54" s="34">
        <f t="shared" si="13"/>
        <v>237610.64999999997</v>
      </c>
      <c r="O54" s="34">
        <f>SUM(B54:N54)</f>
        <v>7290871.180000001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640936.8</v>
      </c>
      <c r="C60" s="42">
        <f t="shared" si="14"/>
        <v>687009.15</v>
      </c>
      <c r="D60" s="42">
        <f t="shared" si="14"/>
        <v>671969.61</v>
      </c>
      <c r="E60" s="42">
        <f t="shared" si="14"/>
        <v>207765.07</v>
      </c>
      <c r="F60" s="42">
        <f t="shared" si="14"/>
        <v>707269.99</v>
      </c>
      <c r="G60" s="42">
        <f t="shared" si="14"/>
        <v>984314.57</v>
      </c>
      <c r="H60" s="42">
        <f t="shared" si="14"/>
        <v>202682.28</v>
      </c>
      <c r="I60" s="42">
        <f t="shared" si="14"/>
        <v>751248.41</v>
      </c>
      <c r="J60" s="42">
        <f t="shared" si="14"/>
        <v>673701.18</v>
      </c>
      <c r="K60" s="42">
        <f t="shared" si="14"/>
        <v>536142.41</v>
      </c>
      <c r="L60" s="42">
        <f t="shared" si="14"/>
        <v>523392.54</v>
      </c>
      <c r="M60" s="42">
        <f t="shared" si="14"/>
        <v>466828.51</v>
      </c>
      <c r="N60" s="42">
        <f t="shared" si="14"/>
        <v>237610.65</v>
      </c>
      <c r="O60" s="34">
        <f t="shared" si="14"/>
        <v>7290871.17</v>
      </c>
      <c r="Q60"/>
    </row>
    <row r="61" spans="1:18" ht="18.75" customHeight="1">
      <c r="A61" s="26" t="s">
        <v>54</v>
      </c>
      <c r="B61" s="42">
        <v>533082.91</v>
      </c>
      <c r="C61" s="42">
        <v>494433.18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1027516.0900000001</v>
      </c>
      <c r="P61"/>
      <c r="Q61"/>
      <c r="R61" s="41"/>
    </row>
    <row r="62" spans="1:16" ht="18.75" customHeight="1">
      <c r="A62" s="26" t="s">
        <v>55</v>
      </c>
      <c r="B62" s="42">
        <v>107853.89</v>
      </c>
      <c r="C62" s="42">
        <v>192575.97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300429.86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671969.61</v>
      </c>
      <c r="E63" s="43">
        <v>0</v>
      </c>
      <c r="F63" s="43">
        <v>0</v>
      </c>
      <c r="G63" s="43">
        <v>0</v>
      </c>
      <c r="H63" s="42">
        <v>202682.28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874651.89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207765.07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207765.07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707269.99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707269.99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984314.57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984314.57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751248.41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751248.41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673701.18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673701.18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536142.41</v>
      </c>
      <c r="L69" s="29">
        <v>523392.54</v>
      </c>
      <c r="M69" s="43">
        <v>0</v>
      </c>
      <c r="N69" s="43">
        <v>0</v>
      </c>
      <c r="O69" s="34">
        <f t="shared" si="15"/>
        <v>1059534.95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466828.51</v>
      </c>
      <c r="N70" s="43">
        <v>0</v>
      </c>
      <c r="O70" s="34">
        <f t="shared" si="15"/>
        <v>466828.51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237610.65</v>
      </c>
      <c r="O71" s="46">
        <f t="shared" si="15"/>
        <v>237610.65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2024-02-20T13:30:32Z</dcterms:modified>
  <cp:category/>
  <cp:version/>
  <cp:contentType/>
  <cp:contentStatus/>
</cp:coreProperties>
</file>