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<sst xmlns="http://schemas.openxmlformats.org/spreadsheetml/2006/main" count="90" uniqueCount="87">
  <si>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</si>
  <si>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</si>
  <si>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</si>
  <si>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</si>
  <si>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</si>
  <si>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</si>
  <si>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</si>
  <si>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</si>
  <si>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</si>
  <si>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</si>
  <si>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</si>
  <si>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</si>
  <si>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</si>
  <si>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</si>
  <si>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</si>
  <si>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</si>
  <si>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</si>
  <si>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</si>
  <si>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</si>
  <si>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</si>
  <si>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</si>
  <si>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</si>
  <si>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</si>
  <si>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</si>
  <si>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</si>
  <si>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</si>
  <si>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</si>
  <si>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</si>
  <si>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</si>
  <si>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</si>
  <si>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</si>
  <si>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</si>
  <si>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</si>
  <si>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</si>
  <si>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</si>
  <si>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</si>
  <si>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</si>
  <si>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</si>
  <si>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</si>
  <si>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</si>
  <si>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</si>
  <si>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</si>
  <si>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</si>
  <si>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</si>
  <si>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</si>
  <si>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</si>
  <si>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</si>
  <si>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</si>
  <si>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</si>
  <si>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</si>
  <si>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</si>
  <si>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</si>
  <si>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</si>
  <si>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</si>
  <si>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</si>
  <si>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</si>
  <si>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</si>
  <si>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</si>
  <si>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</si>
  <si>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</si>
  <si>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</si>
  <si>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</si>
  <si>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</si>
  <si>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</si>
  <si>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</si>
  <si>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</si>
  <si>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</si>
  <si>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</si>
  <si>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</si>
  <si>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</si>
  <si>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</si>
  <si>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</si>
  <si>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</si>
  <si>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</si>
  <si>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</si>
  <si>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</si>
  <si>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</si>
  <si>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</si>
  <si>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</si>
  <si>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</si>
  <si>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</si>
  <si>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</si>
  <si>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</si>
  <si>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</si>
  <si>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04/02/24 - VENCIMENTO 09/02/24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</si>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</sst>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165295</v>
      </c>
      <c r="C7" s="9">
        <f t="shared" si="0"/>
        <v>107193</v>
      </c>
      <c r="D7" s="9">
        <f t="shared" si="0"/>
        <v>104277</v>
      </c>
      <c r="E7" s="9">
        <f t="shared" si="0"/>
        <v>29084</v>
      </c>
      <c r="F7" s="9">
        <f t="shared" si="0"/>
        <v>88977</v>
      </c>
      <c r="G7" s="9">
        <f t="shared" si="0"/>
        <v>150749</v>
      </c>
      <c r="H7" s="9">
        <f t="shared" si="0"/>
        <v>18742</v>
      </c>
      <c r="I7" s="9">
        <f t="shared" si="0"/>
        <v>119913</v>
      </c>
      <c r="J7" s="9">
        <f t="shared" si="0"/>
        <v>88695</v>
      </c>
      <c r="K7" s="9">
        <f t="shared" si="0"/>
        <v>150718</v>
      </c>
      <c r="L7" s="9">
        <f t="shared" si="0"/>
        <v>105577</v>
      </c>
      <c r="M7" s="9">
        <f t="shared" si="0"/>
        <v>52632</v>
      </c>
      <c r="N7" s="9">
        <f t="shared" si="0"/>
        <v>28096</v>
      </c>
      <c r="O7" s="9">
        <f t="shared" si="0"/>
        <v>1209948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165295</v>
      </c>
      <c r="C11" s="13">
        <v>107193</v>
      </c>
      <c r="D11" s="13">
        <v>104277</v>
      </c>
      <c r="E11" s="13">
        <v>29084</v>
      </c>
      <c r="F11" s="13">
        <v>88977</v>
      </c>
      <c r="G11" s="13">
        <v>150749</v>
      </c>
      <c r="H11" s="13">
        <v>18742</v>
      </c>
      <c r="I11" s="13">
        <v>119913</v>
      </c>
      <c r="J11" s="13">
        <v>88695</v>
      </c>
      <c r="K11" s="13">
        <v>150718</v>
      </c>
      <c r="L11" s="13">
        <v>105577</v>
      </c>
      <c r="M11" s="13">
        <v>52632</v>
      </c>
      <c r="N11" s="13">
        <v>28096</v>
      </c>
      <c r="O11" s="11">
        <f>SUM(B11:N11)</f>
        <v>1209948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10924</v>
      </c>
      <c r="C12" s="13">
        <v>8739</v>
      </c>
      <c r="D12" s="13">
        <v>7868</v>
      </c>
      <c r="E12" s="13">
        <v>2768</v>
      </c>
      <c r="F12" s="13">
        <v>7820</v>
      </c>
      <c r="G12" s="13">
        <v>13802</v>
      </c>
      <c r="H12" s="13">
        <v>1830</v>
      </c>
      <c r="I12" s="13">
        <v>9661</v>
      </c>
      <c r="J12" s="13">
        <v>6987</v>
      </c>
      <c r="K12" s="13">
        <v>9703</v>
      </c>
      <c r="L12" s="13">
        <v>6751</v>
      </c>
      <c r="M12" s="13">
        <v>2656</v>
      </c>
      <c r="N12" s="13">
        <v>1066</v>
      </c>
      <c r="O12" s="11">
        <f>SUM(B12:N12)</f>
        <v>90575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154371</v>
      </c>
      <c r="C13" s="15">
        <f t="shared" si="2"/>
        <v>98454</v>
      </c>
      <c r="D13" s="15">
        <f t="shared" si="2"/>
        <v>96409</v>
      </c>
      <c r="E13" s="15">
        <f t="shared" si="2"/>
        <v>26316</v>
      </c>
      <c r="F13" s="15">
        <f t="shared" si="2"/>
        <v>81157</v>
      </c>
      <c r="G13" s="15">
        <f t="shared" si="2"/>
        <v>136947</v>
      </c>
      <c r="H13" s="15">
        <f t="shared" si="2"/>
        <v>16912</v>
      </c>
      <c r="I13" s="15">
        <f t="shared" si="2"/>
        <v>110252</v>
      </c>
      <c r="J13" s="15">
        <f t="shared" si="2"/>
        <v>81708</v>
      </c>
      <c r="K13" s="15">
        <f t="shared" si="2"/>
        <v>141015</v>
      </c>
      <c r="L13" s="15">
        <f t="shared" si="2"/>
        <v>98826</v>
      </c>
      <c r="M13" s="15">
        <f t="shared" si="2"/>
        <v>49976</v>
      </c>
      <c r="N13" s="15">
        <f t="shared" si="2"/>
        <v>27030</v>
      </c>
      <c r="O13" s="11">
        <f>SUM(B13:N13)</f>
        <v>1119373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1.245814734141022</v>
      </c>
      <c r="C18" s="19">
        <v>1.341365879005452</v>
      </c>
      <c r="D18" s="19">
        <v>1.460758689493066</v>
      </c>
      <c r="E18" s="19">
        <v>0.925285775913328</v>
      </c>
      <c r="F18" s="19">
        <v>1.484800476144996</v>
      </c>
      <c r="G18" s="19">
        <v>1.463281302853474</v>
      </c>
      <c r="H18" s="19">
        <v>1.495127227015815</v>
      </c>
      <c r="I18" s="19">
        <v>1.174851082824986</v>
      </c>
      <c r="J18" s="19">
        <v>1.301656397365011</v>
      </c>
      <c r="K18" s="19">
        <v>1.257602248649692</v>
      </c>
      <c r="L18" s="19">
        <v>1.301038341628455</v>
      </c>
      <c r="M18" s="19">
        <v>1.227428519480839</v>
      </c>
      <c r="N18" s="19">
        <v>1.104319971593238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700047.84</v>
      </c>
      <c r="C20" s="24">
        <f aca="true" t="shared" si="3" ref="C20:O20">SUM(C21:C31)</f>
        <v>486451.62</v>
      </c>
      <c r="D20" s="24">
        <f t="shared" si="3"/>
        <v>446058.7100000001</v>
      </c>
      <c r="E20" s="24">
        <f t="shared" si="3"/>
        <v>140577.96000000002</v>
      </c>
      <c r="F20" s="24">
        <f t="shared" si="3"/>
        <v>458755.88</v>
      </c>
      <c r="G20" s="24">
        <f t="shared" si="3"/>
        <v>637097.3500000001</v>
      </c>
      <c r="H20" s="24">
        <f t="shared" si="3"/>
        <v>126465.71999999997</v>
      </c>
      <c r="I20" s="24">
        <f t="shared" si="3"/>
        <v>494730.24</v>
      </c>
      <c r="J20" s="24">
        <f t="shared" si="3"/>
        <v>396037.77</v>
      </c>
      <c r="K20" s="24">
        <f t="shared" si="3"/>
        <v>659752.37</v>
      </c>
      <c r="L20" s="24">
        <f t="shared" si="3"/>
        <v>550704.58</v>
      </c>
      <c r="M20" s="24">
        <f t="shared" si="3"/>
        <v>290682.28</v>
      </c>
      <c r="N20" s="24">
        <f t="shared" si="3"/>
        <v>124075.51000000001</v>
      </c>
      <c r="O20" s="24">
        <f t="shared" si="3"/>
        <v>5511437.830000001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487950.84</v>
      </c>
      <c r="C21" s="28">
        <f aca="true" t="shared" si="4" ref="C21:N21">ROUND((C15+C16)*C7,2)</f>
        <v>326895.77</v>
      </c>
      <c r="D21" s="28">
        <f t="shared" si="4"/>
        <v>278888.84</v>
      </c>
      <c r="E21" s="28">
        <f t="shared" si="4"/>
        <v>132884.8</v>
      </c>
      <c r="F21" s="28">
        <f t="shared" si="4"/>
        <v>275819.8</v>
      </c>
      <c r="G21" s="28">
        <f t="shared" si="4"/>
        <v>384500.4</v>
      </c>
      <c r="H21" s="28">
        <f t="shared" si="4"/>
        <v>64183.85</v>
      </c>
      <c r="I21" s="28">
        <f t="shared" si="4"/>
        <v>363108.56</v>
      </c>
      <c r="J21" s="28">
        <f t="shared" si="4"/>
        <v>270138.36</v>
      </c>
      <c r="K21" s="28">
        <f t="shared" si="4"/>
        <v>433902.05</v>
      </c>
      <c r="L21" s="28">
        <f t="shared" si="4"/>
        <v>346081.41</v>
      </c>
      <c r="M21" s="28">
        <f t="shared" si="4"/>
        <v>199080.54</v>
      </c>
      <c r="N21" s="28">
        <f t="shared" si="4"/>
        <v>95995.6</v>
      </c>
      <c r="O21" s="28">
        <f aca="true" t="shared" si="5" ref="O21:O29">SUM(B21:N21)</f>
        <v>3659430.8200000003</v>
      </c>
    </row>
    <row r="22" spans="1:23" ht="18.75" customHeight="1">
      <c r="A22" s="26" t="s">
        <v>33</v>
      </c>
      <c r="B22" s="28">
        <f>IF(B18&lt;&gt;0,ROUND((B18-1)*B21,2),0)</f>
        <v>119945.51</v>
      </c>
      <c r="C22" s="28">
        <f aca="true" t="shared" si="6" ref="C22:N22">IF(C18&lt;&gt;0,ROUND((C18-1)*C21,2),0)</f>
        <v>111591.06</v>
      </c>
      <c r="D22" s="28">
        <f t="shared" si="6"/>
        <v>128500.46</v>
      </c>
      <c r="E22" s="28">
        <f t="shared" si="6"/>
        <v>-9928.38</v>
      </c>
      <c r="F22" s="28">
        <f t="shared" si="6"/>
        <v>133717.57</v>
      </c>
      <c r="G22" s="28">
        <f t="shared" si="6"/>
        <v>178131.85</v>
      </c>
      <c r="H22" s="28">
        <f t="shared" si="6"/>
        <v>31779.17</v>
      </c>
      <c r="I22" s="28">
        <f t="shared" si="6"/>
        <v>63489.92</v>
      </c>
      <c r="J22" s="28">
        <f t="shared" si="6"/>
        <v>81488.96</v>
      </c>
      <c r="K22" s="28">
        <f t="shared" si="6"/>
        <v>111774.14</v>
      </c>
      <c r="L22" s="28">
        <f t="shared" si="6"/>
        <v>104183.77</v>
      </c>
      <c r="M22" s="28">
        <f t="shared" si="6"/>
        <v>45276.59</v>
      </c>
      <c r="N22" s="28">
        <f t="shared" si="6"/>
        <v>10014.26</v>
      </c>
      <c r="O22" s="28">
        <f t="shared" si="5"/>
        <v>1109964.8800000001</v>
      </c>
      <c r="W22" s="51"/>
    </row>
    <row r="23" spans="1:15" ht="18.75" customHeight="1">
      <c r="A23" s="26" t="s">
        <v>34</v>
      </c>
      <c r="B23" s="28">
        <v>27559.13</v>
      </c>
      <c r="C23" s="28">
        <v>19121.7</v>
      </c>
      <c r="D23" s="28">
        <v>18177.59</v>
      </c>
      <c r="E23" s="28">
        <v>6393.3</v>
      </c>
      <c r="F23" s="28">
        <v>19036.15</v>
      </c>
      <c r="G23" s="28">
        <v>28335.6</v>
      </c>
      <c r="H23" s="28">
        <v>4235.15</v>
      </c>
      <c r="I23" s="28">
        <v>21367.36</v>
      </c>
      <c r="J23" s="28">
        <v>14936.89</v>
      </c>
      <c r="K23" s="28">
        <v>32228.67</v>
      </c>
      <c r="L23" s="28">
        <v>24052.36</v>
      </c>
      <c r="M23" s="28">
        <v>14306.58</v>
      </c>
      <c r="N23" s="28">
        <v>7103.8</v>
      </c>
      <c r="O23" s="28">
        <f t="shared" si="5"/>
        <v>236854.27999999994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1301.11</v>
      </c>
      <c r="C26" s="28">
        <v>940.18</v>
      </c>
      <c r="D26" s="28">
        <v>870.32</v>
      </c>
      <c r="E26" s="28">
        <v>267.79</v>
      </c>
      <c r="F26" s="28">
        <v>876.14</v>
      </c>
      <c r="G26" s="28">
        <v>1205.06</v>
      </c>
      <c r="H26" s="28">
        <v>206.66</v>
      </c>
      <c r="I26" s="28">
        <v>919.8</v>
      </c>
      <c r="J26" s="28">
        <v>750.98</v>
      </c>
      <c r="K26" s="28">
        <v>1254.54</v>
      </c>
      <c r="L26" s="28">
        <v>1033.32</v>
      </c>
      <c r="M26" s="28">
        <v>529.76</v>
      </c>
      <c r="N26" s="28">
        <v>227.04</v>
      </c>
      <c r="O26" s="28">
        <f t="shared" si="5"/>
        <v>10382.700000000003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36562.83</v>
      </c>
      <c r="L30" s="28">
        <v>31643.29</v>
      </c>
      <c r="M30" s="28">
        <v>0</v>
      </c>
      <c r="N30" s="28">
        <v>0</v>
      </c>
      <c r="O30" s="28">
        <f>SUM(B30:N30)</f>
        <v>68206.12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-441000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-1215000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-1215000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-1215000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259047.83999999997</v>
      </c>
      <c r="C54" s="34">
        <f aca="true" t="shared" si="13" ref="C54:N54">+C20+C32</f>
        <v>486451.62</v>
      </c>
      <c r="D54" s="34">
        <f t="shared" si="13"/>
        <v>446058.7100000001</v>
      </c>
      <c r="E54" s="34">
        <f t="shared" si="13"/>
        <v>140577.96000000002</v>
      </c>
      <c r="F54" s="34">
        <f t="shared" si="13"/>
        <v>458755.88</v>
      </c>
      <c r="G54" s="34">
        <f t="shared" si="13"/>
        <v>637097.3500000001</v>
      </c>
      <c r="H54" s="34">
        <f t="shared" si="13"/>
        <v>126465.71999999997</v>
      </c>
      <c r="I54" s="34">
        <f t="shared" si="13"/>
        <v>494730.24</v>
      </c>
      <c r="J54" s="34">
        <f t="shared" si="13"/>
        <v>396037.77</v>
      </c>
      <c r="K54" s="34">
        <f t="shared" si="13"/>
        <v>254752.37</v>
      </c>
      <c r="L54" s="34">
        <f t="shared" si="13"/>
        <v>181704.57999999996</v>
      </c>
      <c r="M54" s="34">
        <f t="shared" si="13"/>
        <v>290682.28</v>
      </c>
      <c r="N54" s="34">
        <f t="shared" si="13"/>
        <v>124075.51000000001</v>
      </c>
      <c r="O54" s="34">
        <f>SUM(B54:N54)</f>
        <v>4296437.83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259047.83</v>
      </c>
      <c r="C60" s="42">
        <f t="shared" si="14"/>
        <v>486451.63</v>
      </c>
      <c r="D60" s="42">
        <f t="shared" si="14"/>
        <v>446058.7</v>
      </c>
      <c r="E60" s="42">
        <f t="shared" si="14"/>
        <v>140577.95</v>
      </c>
      <c r="F60" s="42">
        <f t="shared" si="14"/>
        <v>458755.88</v>
      </c>
      <c r="G60" s="42">
        <f t="shared" si="14"/>
        <v>637097.35</v>
      </c>
      <c r="H60" s="42">
        <f t="shared" si="14"/>
        <v>126465.73</v>
      </c>
      <c r="I60" s="42">
        <f t="shared" si="14"/>
        <v>494730.24</v>
      </c>
      <c r="J60" s="42">
        <f t="shared" si="14"/>
        <v>396037.78</v>
      </c>
      <c r="K60" s="42">
        <f t="shared" si="14"/>
        <v>254752.37</v>
      </c>
      <c r="L60" s="42">
        <f t="shared" si="14"/>
        <v>181704.58</v>
      </c>
      <c r="M60" s="42">
        <f t="shared" si="14"/>
        <v>290682.28</v>
      </c>
      <c r="N60" s="42">
        <f t="shared" si="14"/>
        <v>124075.51</v>
      </c>
      <c r="O60" s="34">
        <f t="shared" si="14"/>
        <v>4296437.830000001</v>
      </c>
      <c r="Q60"/>
    </row>
    <row r="61" spans="1:18" ht="18.75" customHeight="1">
      <c r="A61" s="26" t="s">
        <v>54</v>
      </c>
      <c r="B61" s="42">
        <v>221843.4</v>
      </c>
      <c r="C61" s="42">
        <v>352037.34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573880.74</v>
      </c>
      <c r="P61"/>
      <c r="Q61"/>
      <c r="R61" s="41"/>
    </row>
    <row r="62" spans="1:16" ht="18.75" customHeight="1">
      <c r="A62" s="26" t="s">
        <v>55</v>
      </c>
      <c r="B62" s="42">
        <v>37204.43</v>
      </c>
      <c r="C62" s="42">
        <v>134414.29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171618.72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446058.7</v>
      </c>
      <c r="E63" s="43">
        <v>0</v>
      </c>
      <c r="F63" s="43">
        <v>0</v>
      </c>
      <c r="G63" s="43">
        <v>0</v>
      </c>
      <c r="H63" s="42">
        <v>126465.73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572524.43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140577.95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140577.95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458755.88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458755.88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637097.35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637097.35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494730.24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494730.24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396037.78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396037.78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254752.37</v>
      </c>
      <c r="L69" s="29">
        <v>181704.58</v>
      </c>
      <c r="M69" s="43">
        <v>0</v>
      </c>
      <c r="N69" s="43">
        <v>0</v>
      </c>
      <c r="O69" s="34">
        <f t="shared" si="15"/>
        <v>436456.94999999995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290682.28</v>
      </c>
      <c r="N70" s="43">
        <v>0</v>
      </c>
      <c r="O70" s="34">
        <f t="shared" si="15"/>
        <v>290682.28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124075.51</v>
      </c>
      <c r="O71" s="46">
        <f t="shared" si="15"/>
        <v>124075.51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2024-02-20T13:22:34Z</dcterms:modified>
  <cp:category/>
  <cp:version/>
  <cp:contentType/>
  <cp:contentStatus/>
</cp:coreProperties>
</file>