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<sst xmlns="http://schemas.openxmlformats.org/spreadsheetml/2006/main" count="89" uniqueCount="86">
  <si>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</si>
  <si>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</si>
  <si>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</si>
  <si>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</si>
  <si>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</si>
  <si>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</si>
  <si>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</si>
  <si>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</si>
  <si>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</si>
  <si>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</si>
  <si>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</si>
  <si>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</si>
  <si>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</si>
  <si>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</si>
  <si>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</si>
  <si>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</si>
  <si>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</si>
  <si>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</si>
  <si>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</si>
  <si>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</si>
  <si>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</si>
  <si>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</si>
  <si>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</si>
  <si>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</si>
  <si>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</si>
  <si>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</si>
  <si>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</si>
  <si>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</si>
  <si>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</si>
  <si>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</si>
  <si>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</si>
  <si>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</si>
  <si>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</si>
  <si>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</si>
  <si>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</si>
  <si>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</si>
  <si>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</si>
  <si>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</si>
  <si>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</si>
  <si>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</si>
  <si>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</si>
  <si>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</si>
  <si>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</si>
  <si>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</si>
  <si>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</si>
  <si>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</si>
  <si>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</si>
  <si>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</si>
  <si>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</si>
  <si>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</si>
  <si>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</si>
  <si>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</si>
  <si>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</si>
  <si>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</si>
  <si>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</si>
  <si>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</si>
  <si>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</si>
  <si>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</si>
  <si>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</si>
  <si>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</si>
  <si>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</si>
  <si>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</si>
  <si>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</si>
  <si>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</si>
  <si>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</si>
  <si>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</si>
  <si>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</si>
  <si>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</si>
  <si>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</si>
  <si>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</si>
  <si>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</si>
  <si>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</si>
  <si>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</si>
  <si>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</si>
  <si>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</si>
  <si>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</si>
  <si>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</si>
  <si>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</si>
  <si>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</si>
  <si>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</si>
  <si>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</si>
  <si>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</si>
  <si>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</si>
  <si>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</si>
  <si>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03/02/24 - VENCIMENTO 09/02/24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</si>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</sst>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262147</v>
      </c>
      <c r="C7" s="9">
        <f t="shared" si="0"/>
        <v>173391</v>
      </c>
      <c r="D7" s="9">
        <f t="shared" si="0"/>
        <v>173242</v>
      </c>
      <c r="E7" s="9">
        <f t="shared" si="0"/>
        <v>47659</v>
      </c>
      <c r="F7" s="9">
        <f t="shared" si="0"/>
        <v>133497</v>
      </c>
      <c r="G7" s="9">
        <f t="shared" si="0"/>
        <v>229715</v>
      </c>
      <c r="H7" s="9">
        <f t="shared" si="0"/>
        <v>30462</v>
      </c>
      <c r="I7" s="9">
        <f t="shared" si="0"/>
        <v>182992</v>
      </c>
      <c r="J7" s="9">
        <f t="shared" si="0"/>
        <v>143461</v>
      </c>
      <c r="K7" s="9">
        <f t="shared" si="0"/>
        <v>223882</v>
      </c>
      <c r="L7" s="9">
        <f t="shared" si="0"/>
        <v>164101</v>
      </c>
      <c r="M7" s="9">
        <f t="shared" si="0"/>
        <v>81162</v>
      </c>
      <c r="N7" s="9">
        <f t="shared" si="0"/>
        <v>51056</v>
      </c>
      <c r="O7" s="9">
        <f t="shared" si="0"/>
        <v>1896767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9298</v>
      </c>
      <c r="C8" s="11">
        <f t="shared" si="1"/>
        <v>9149</v>
      </c>
      <c r="D8" s="11">
        <f t="shared" si="1"/>
        <v>5388</v>
      </c>
      <c r="E8" s="11">
        <f t="shared" si="1"/>
        <v>1691</v>
      </c>
      <c r="F8" s="11">
        <f t="shared" si="1"/>
        <v>5215</v>
      </c>
      <c r="G8" s="11">
        <f t="shared" si="1"/>
        <v>10933</v>
      </c>
      <c r="H8" s="11">
        <f t="shared" si="1"/>
        <v>1475</v>
      </c>
      <c r="I8" s="11">
        <f t="shared" si="1"/>
        <v>11961</v>
      </c>
      <c r="J8" s="11">
        <f t="shared" si="1"/>
        <v>6766</v>
      </c>
      <c r="K8" s="11">
        <f t="shared" si="1"/>
        <v>4781</v>
      </c>
      <c r="L8" s="11">
        <f t="shared" si="1"/>
        <v>3082</v>
      </c>
      <c r="M8" s="11">
        <f t="shared" si="1"/>
        <v>3924</v>
      </c>
      <c r="N8" s="11">
        <f t="shared" si="1"/>
        <v>2695</v>
      </c>
      <c r="O8" s="11">
        <f t="shared" si="1"/>
        <v>76358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9298</v>
      </c>
      <c r="C9" s="11">
        <v>9149</v>
      </c>
      <c r="D9" s="11">
        <v>5388</v>
      </c>
      <c r="E9" s="11">
        <v>1691</v>
      </c>
      <c r="F9" s="11">
        <v>5215</v>
      </c>
      <c r="G9" s="11">
        <v>10933</v>
      </c>
      <c r="H9" s="11">
        <v>1475</v>
      </c>
      <c r="I9" s="11">
        <v>11961</v>
      </c>
      <c r="J9" s="11">
        <v>6766</v>
      </c>
      <c r="K9" s="11">
        <v>4781</v>
      </c>
      <c r="L9" s="11">
        <v>3079</v>
      </c>
      <c r="M9" s="11">
        <v>3924</v>
      </c>
      <c r="N9" s="11">
        <v>2679</v>
      </c>
      <c r="O9" s="11">
        <f>SUM(B9:N9)</f>
        <v>76339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16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252849</v>
      </c>
      <c r="C11" s="13">
        <v>164242</v>
      </c>
      <c r="D11" s="13">
        <v>167854</v>
      </c>
      <c r="E11" s="13">
        <v>45968</v>
      </c>
      <c r="F11" s="13">
        <v>128282</v>
      </c>
      <c r="G11" s="13">
        <v>218782</v>
      </c>
      <c r="H11" s="13">
        <v>28987</v>
      </c>
      <c r="I11" s="13">
        <v>171031</v>
      </c>
      <c r="J11" s="13">
        <v>136695</v>
      </c>
      <c r="K11" s="13">
        <v>219101</v>
      </c>
      <c r="L11" s="13">
        <v>161019</v>
      </c>
      <c r="M11" s="13">
        <v>77238</v>
      </c>
      <c r="N11" s="13">
        <v>48361</v>
      </c>
      <c r="O11" s="11">
        <f>SUM(B11:N11)</f>
        <v>1820409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21934</v>
      </c>
      <c r="C12" s="13">
        <v>18042</v>
      </c>
      <c r="D12" s="13">
        <v>15028</v>
      </c>
      <c r="E12" s="13">
        <v>5545</v>
      </c>
      <c r="F12" s="13">
        <v>13849</v>
      </c>
      <c r="G12" s="13">
        <v>25867</v>
      </c>
      <c r="H12" s="13">
        <v>3691</v>
      </c>
      <c r="I12" s="13">
        <v>19713</v>
      </c>
      <c r="J12" s="13">
        <v>13644</v>
      </c>
      <c r="K12" s="13">
        <v>17457</v>
      </c>
      <c r="L12" s="13">
        <v>11932</v>
      </c>
      <c r="M12" s="13">
        <v>4979</v>
      </c>
      <c r="N12" s="13">
        <v>2376</v>
      </c>
      <c r="O12" s="11">
        <f>SUM(B12:N12)</f>
        <v>174057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230915</v>
      </c>
      <c r="C13" s="15">
        <f t="shared" si="2"/>
        <v>146200</v>
      </c>
      <c r="D13" s="15">
        <f t="shared" si="2"/>
        <v>152826</v>
      </c>
      <c r="E13" s="15">
        <f t="shared" si="2"/>
        <v>40423</v>
      </c>
      <c r="F13" s="15">
        <f t="shared" si="2"/>
        <v>114433</v>
      </c>
      <c r="G13" s="15">
        <f t="shared" si="2"/>
        <v>192915</v>
      </c>
      <c r="H13" s="15">
        <f t="shared" si="2"/>
        <v>25296</v>
      </c>
      <c r="I13" s="15">
        <f t="shared" si="2"/>
        <v>151318</v>
      </c>
      <c r="J13" s="15">
        <f t="shared" si="2"/>
        <v>123051</v>
      </c>
      <c r="K13" s="15">
        <f t="shared" si="2"/>
        <v>201644</v>
      </c>
      <c r="L13" s="15">
        <f t="shared" si="2"/>
        <v>149087</v>
      </c>
      <c r="M13" s="15">
        <f t="shared" si="2"/>
        <v>72259</v>
      </c>
      <c r="N13" s="15">
        <f t="shared" si="2"/>
        <v>45985</v>
      </c>
      <c r="O13" s="11">
        <f>SUM(B13:N13)</f>
        <v>1646352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1.242274847001029</v>
      </c>
      <c r="C18" s="19">
        <v>1.314719976663573</v>
      </c>
      <c r="D18" s="19">
        <v>1.453596887123705</v>
      </c>
      <c r="E18" s="19">
        <v>0.900708001133364</v>
      </c>
      <c r="F18" s="19">
        <v>1.485257433524626</v>
      </c>
      <c r="G18" s="19">
        <v>1.465289576576989</v>
      </c>
      <c r="H18" s="19">
        <v>1.443662921756454</v>
      </c>
      <c r="I18" s="19">
        <v>1.17477336055816</v>
      </c>
      <c r="J18" s="19">
        <v>1.368913254490648</v>
      </c>
      <c r="K18" s="19">
        <v>1.258367970098818</v>
      </c>
      <c r="L18" s="19">
        <v>1.306982634331919</v>
      </c>
      <c r="M18" s="19">
        <v>1.229158057380246</v>
      </c>
      <c r="N18" s="19">
        <v>1.101734943878018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1070062.82</v>
      </c>
      <c r="C20" s="24">
        <f aca="true" t="shared" si="3" ref="C20:O20">SUM(C21:C31)</f>
        <v>755563.0299999999</v>
      </c>
      <c r="D20" s="24">
        <f t="shared" si="3"/>
        <v>719228.3099999999</v>
      </c>
      <c r="E20" s="24">
        <f t="shared" si="3"/>
        <v>216027.65000000002</v>
      </c>
      <c r="F20" s="24">
        <f t="shared" si="3"/>
        <v>673153.6299999999</v>
      </c>
      <c r="G20" s="24">
        <f t="shared" si="3"/>
        <v>944430.1099999999</v>
      </c>
      <c r="H20" s="24">
        <f t="shared" si="3"/>
        <v>183316.28999999998</v>
      </c>
      <c r="I20" s="24">
        <f t="shared" si="3"/>
        <v>729640.8599999999</v>
      </c>
      <c r="J20" s="24">
        <f t="shared" si="3"/>
        <v>653015.9700000001</v>
      </c>
      <c r="K20" s="24">
        <f t="shared" si="3"/>
        <v>932368.73</v>
      </c>
      <c r="L20" s="24">
        <f t="shared" si="3"/>
        <v>814625.0199999999</v>
      </c>
      <c r="M20" s="24">
        <f t="shared" si="3"/>
        <v>428760.88999999996</v>
      </c>
      <c r="N20" s="24">
        <f t="shared" si="3"/>
        <v>213634.87</v>
      </c>
      <c r="O20" s="24">
        <f t="shared" si="3"/>
        <v>8333828.180000001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773857.94</v>
      </c>
      <c r="C21" s="28">
        <f aca="true" t="shared" si="4" ref="C21:N21">ROUND((C15+C16)*C7,2)</f>
        <v>528773.19</v>
      </c>
      <c r="D21" s="28">
        <f t="shared" si="4"/>
        <v>463335.73</v>
      </c>
      <c r="E21" s="28">
        <f t="shared" si="4"/>
        <v>217753.97</v>
      </c>
      <c r="F21" s="28">
        <f t="shared" si="4"/>
        <v>413827.35</v>
      </c>
      <c r="G21" s="28">
        <f t="shared" si="4"/>
        <v>585911.08</v>
      </c>
      <c r="H21" s="28">
        <f t="shared" si="4"/>
        <v>104320.17</v>
      </c>
      <c r="I21" s="28">
        <f t="shared" si="4"/>
        <v>554118.08</v>
      </c>
      <c r="J21" s="28">
        <f t="shared" si="4"/>
        <v>436939.17</v>
      </c>
      <c r="K21" s="28">
        <f t="shared" si="4"/>
        <v>644533.89</v>
      </c>
      <c r="L21" s="28">
        <f t="shared" si="4"/>
        <v>537923.08</v>
      </c>
      <c r="M21" s="28">
        <f t="shared" si="4"/>
        <v>306995.27</v>
      </c>
      <c r="N21" s="28">
        <f t="shared" si="4"/>
        <v>174443.04</v>
      </c>
      <c r="O21" s="28">
        <f aca="true" t="shared" si="5" ref="O21:O29">SUM(B21:N21)</f>
        <v>5742731.96</v>
      </c>
    </row>
    <row r="22" spans="1:23" ht="18.75" customHeight="1">
      <c r="A22" s="26" t="s">
        <v>33</v>
      </c>
      <c r="B22" s="28">
        <f>IF(B18&lt;&gt;0,ROUND((B18-1)*B21,2),0)</f>
        <v>187486.31</v>
      </c>
      <c r="C22" s="28">
        <f aca="true" t="shared" si="6" ref="C22:N22">IF(C18&lt;&gt;0,ROUND((C18-1)*C21,2),0)</f>
        <v>166415.49</v>
      </c>
      <c r="D22" s="28">
        <f t="shared" si="6"/>
        <v>210167.64</v>
      </c>
      <c r="E22" s="28">
        <f t="shared" si="6"/>
        <v>-21621.23</v>
      </c>
      <c r="F22" s="28">
        <f t="shared" si="6"/>
        <v>200812.8</v>
      </c>
      <c r="G22" s="28">
        <f t="shared" si="6"/>
        <v>272618.32</v>
      </c>
      <c r="H22" s="28">
        <f t="shared" si="6"/>
        <v>46282.99</v>
      </c>
      <c r="I22" s="28">
        <f t="shared" si="6"/>
        <v>96845.08</v>
      </c>
      <c r="J22" s="28">
        <f t="shared" si="6"/>
        <v>161192.65</v>
      </c>
      <c r="K22" s="28">
        <f t="shared" si="6"/>
        <v>166526.91</v>
      </c>
      <c r="L22" s="28">
        <f t="shared" si="6"/>
        <v>165133.04</v>
      </c>
      <c r="M22" s="28">
        <f t="shared" si="6"/>
        <v>70350.44</v>
      </c>
      <c r="N22" s="28">
        <f t="shared" si="6"/>
        <v>17746.95</v>
      </c>
      <c r="O22" s="28">
        <f t="shared" si="5"/>
        <v>1739957.39</v>
      </c>
      <c r="W22" s="51"/>
    </row>
    <row r="23" spans="1:15" ht="18.75" customHeight="1">
      <c r="A23" s="26" t="s">
        <v>34</v>
      </c>
      <c r="B23" s="28">
        <v>44041.79</v>
      </c>
      <c r="C23" s="28">
        <v>31467.22</v>
      </c>
      <c r="D23" s="28">
        <v>25139.98</v>
      </c>
      <c r="E23" s="28">
        <v>8649.2</v>
      </c>
      <c r="F23" s="28">
        <v>28322.39</v>
      </c>
      <c r="G23" s="28">
        <v>39739.19</v>
      </c>
      <c r="H23" s="28">
        <v>6433.93</v>
      </c>
      <c r="I23" s="28">
        <v>31890.01</v>
      </c>
      <c r="J23" s="28">
        <v>25302.89</v>
      </c>
      <c r="K23" s="28">
        <v>39492.44</v>
      </c>
      <c r="L23" s="28">
        <v>34984.96</v>
      </c>
      <c r="M23" s="28">
        <v>19379.15</v>
      </c>
      <c r="N23" s="28">
        <v>10430.66</v>
      </c>
      <c r="O23" s="28">
        <f t="shared" si="5"/>
        <v>345273.81000000006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1385.53</v>
      </c>
      <c r="C26" s="28">
        <v>1004.22</v>
      </c>
      <c r="D26" s="28">
        <v>963.46</v>
      </c>
      <c r="E26" s="28">
        <v>285.26</v>
      </c>
      <c r="F26" s="28">
        <v>884.87</v>
      </c>
      <c r="G26" s="28">
        <v>1237.08</v>
      </c>
      <c r="H26" s="28">
        <v>218.31</v>
      </c>
      <c r="I26" s="28">
        <v>943.09</v>
      </c>
      <c r="J26" s="28">
        <v>858.68</v>
      </c>
      <c r="K26" s="28">
        <v>1222.52</v>
      </c>
      <c r="L26" s="28">
        <v>1059.52</v>
      </c>
      <c r="M26" s="28">
        <v>547.22</v>
      </c>
      <c r="N26" s="28">
        <v>279.41</v>
      </c>
      <c r="O26" s="28">
        <f t="shared" si="5"/>
        <v>10889.17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36562.83</v>
      </c>
      <c r="L30" s="28">
        <v>31813.99</v>
      </c>
      <c r="M30" s="28">
        <v>0</v>
      </c>
      <c r="N30" s="28">
        <v>0</v>
      </c>
      <c r="O30" s="28">
        <f>SUM(B30:N30)</f>
        <v>68376.82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-895911.2</v>
      </c>
      <c r="C32" s="28">
        <f aca="true" t="shared" si="7" ref="C32:O32">+C33+C35+C48+C49+C50+C55-C56</f>
        <v>-40255.6</v>
      </c>
      <c r="D32" s="28">
        <f t="shared" si="7"/>
        <v>-23707.2</v>
      </c>
      <c r="E32" s="28">
        <f t="shared" si="7"/>
        <v>-7440.4</v>
      </c>
      <c r="F32" s="28">
        <f t="shared" si="7"/>
        <v>-22946</v>
      </c>
      <c r="G32" s="28">
        <f t="shared" si="7"/>
        <v>-48105.2</v>
      </c>
      <c r="H32" s="28">
        <f t="shared" si="7"/>
        <v>-6490</v>
      </c>
      <c r="I32" s="28">
        <f t="shared" si="7"/>
        <v>-52628.4</v>
      </c>
      <c r="J32" s="28">
        <f t="shared" si="7"/>
        <v>-29770.4</v>
      </c>
      <c r="K32" s="28">
        <f t="shared" si="7"/>
        <v>-741036.4</v>
      </c>
      <c r="L32" s="28">
        <f t="shared" si="7"/>
        <v>-679547.6</v>
      </c>
      <c r="M32" s="28">
        <f t="shared" si="7"/>
        <v>-17265.6</v>
      </c>
      <c r="N32" s="28">
        <f t="shared" si="7"/>
        <v>-11787.6</v>
      </c>
      <c r="O32" s="28">
        <f t="shared" si="7"/>
        <v>-2576891.6</v>
      </c>
    </row>
    <row r="33" spans="1:15" ht="18.75" customHeight="1">
      <c r="A33" s="26" t="s">
        <v>38</v>
      </c>
      <c r="B33" s="29">
        <f>+B34</f>
        <v>-40911.2</v>
      </c>
      <c r="C33" s="29">
        <f>+C34</f>
        <v>-40255.6</v>
      </c>
      <c r="D33" s="29">
        <f aca="true" t="shared" si="8" ref="D33:O33">+D34</f>
        <v>-23707.2</v>
      </c>
      <c r="E33" s="29">
        <f t="shared" si="8"/>
        <v>-7440.4</v>
      </c>
      <c r="F33" s="29">
        <f t="shared" si="8"/>
        <v>-22946</v>
      </c>
      <c r="G33" s="29">
        <f t="shared" si="8"/>
        <v>-48105.2</v>
      </c>
      <c r="H33" s="29">
        <f t="shared" si="8"/>
        <v>-6490</v>
      </c>
      <c r="I33" s="29">
        <f t="shared" si="8"/>
        <v>-52628.4</v>
      </c>
      <c r="J33" s="29">
        <f t="shared" si="8"/>
        <v>-29770.4</v>
      </c>
      <c r="K33" s="29">
        <f t="shared" si="8"/>
        <v>-21036.4</v>
      </c>
      <c r="L33" s="29">
        <f t="shared" si="8"/>
        <v>-13547.6</v>
      </c>
      <c r="M33" s="29">
        <f t="shared" si="8"/>
        <v>-17265.6</v>
      </c>
      <c r="N33" s="29">
        <f t="shared" si="8"/>
        <v>-11787.6</v>
      </c>
      <c r="O33" s="29">
        <f t="shared" si="8"/>
        <v>-335891.5999999999</v>
      </c>
    </row>
    <row r="34" spans="1:26" ht="18.75" customHeight="1">
      <c r="A34" s="27" t="s">
        <v>39</v>
      </c>
      <c r="B34" s="16">
        <f>ROUND((-B9)*$G$3,2)</f>
        <v>-40911.2</v>
      </c>
      <c r="C34" s="16">
        <f aca="true" t="shared" si="9" ref="C34:N34">ROUND((-C9)*$G$3,2)</f>
        <v>-40255.6</v>
      </c>
      <c r="D34" s="16">
        <f t="shared" si="9"/>
        <v>-23707.2</v>
      </c>
      <c r="E34" s="16">
        <f t="shared" si="9"/>
        <v>-7440.4</v>
      </c>
      <c r="F34" s="16">
        <f t="shared" si="9"/>
        <v>-22946</v>
      </c>
      <c r="G34" s="16">
        <f t="shared" si="9"/>
        <v>-48105.2</v>
      </c>
      <c r="H34" s="16">
        <f t="shared" si="9"/>
        <v>-6490</v>
      </c>
      <c r="I34" s="16">
        <f t="shared" si="9"/>
        <v>-52628.4</v>
      </c>
      <c r="J34" s="16">
        <f t="shared" si="9"/>
        <v>-29770.4</v>
      </c>
      <c r="K34" s="16">
        <f t="shared" si="9"/>
        <v>-21036.4</v>
      </c>
      <c r="L34" s="16">
        <f t="shared" si="9"/>
        <v>-13547.6</v>
      </c>
      <c r="M34" s="16">
        <f t="shared" si="9"/>
        <v>-17265.6</v>
      </c>
      <c r="N34" s="16">
        <f t="shared" si="9"/>
        <v>-11787.6</v>
      </c>
      <c r="O34" s="30">
        <f aca="true" t="shared" si="10" ref="O34:O56">SUM(B34:N34)</f>
        <v>-335891.5999999999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-2241000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-2241000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174151.6200000001</v>
      </c>
      <c r="C54" s="34">
        <f aca="true" t="shared" si="13" ref="C54:N54">+C20+C32</f>
        <v>715307.4299999999</v>
      </c>
      <c r="D54" s="34">
        <f t="shared" si="13"/>
        <v>695521.11</v>
      </c>
      <c r="E54" s="34">
        <f t="shared" si="13"/>
        <v>208587.25000000003</v>
      </c>
      <c r="F54" s="34">
        <f t="shared" si="13"/>
        <v>650207.6299999999</v>
      </c>
      <c r="G54" s="34">
        <f t="shared" si="13"/>
        <v>896324.9099999999</v>
      </c>
      <c r="H54" s="34">
        <f t="shared" si="13"/>
        <v>176826.28999999998</v>
      </c>
      <c r="I54" s="34">
        <f t="shared" si="13"/>
        <v>677012.4599999998</v>
      </c>
      <c r="J54" s="34">
        <f t="shared" si="13"/>
        <v>623245.5700000001</v>
      </c>
      <c r="K54" s="34">
        <f t="shared" si="13"/>
        <v>191332.32999999996</v>
      </c>
      <c r="L54" s="34">
        <f t="shared" si="13"/>
        <v>135077.41999999993</v>
      </c>
      <c r="M54" s="34">
        <f t="shared" si="13"/>
        <v>411495.29</v>
      </c>
      <c r="N54" s="34">
        <f t="shared" si="13"/>
        <v>201847.27</v>
      </c>
      <c r="O54" s="34">
        <f>SUM(B54:N54)</f>
        <v>5756936.58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174151.63</v>
      </c>
      <c r="C60" s="42">
        <f t="shared" si="14"/>
        <v>715307.43</v>
      </c>
      <c r="D60" s="42">
        <f t="shared" si="14"/>
        <v>695521.11</v>
      </c>
      <c r="E60" s="42">
        <f t="shared" si="14"/>
        <v>208587.25</v>
      </c>
      <c r="F60" s="42">
        <f t="shared" si="14"/>
        <v>650207.63</v>
      </c>
      <c r="G60" s="42">
        <f t="shared" si="14"/>
        <v>896324.91</v>
      </c>
      <c r="H60" s="42">
        <f t="shared" si="14"/>
        <v>176826.28</v>
      </c>
      <c r="I60" s="42">
        <f t="shared" si="14"/>
        <v>677012.45</v>
      </c>
      <c r="J60" s="42">
        <f t="shared" si="14"/>
        <v>623245.57</v>
      </c>
      <c r="K60" s="42">
        <f t="shared" si="14"/>
        <v>191332.33</v>
      </c>
      <c r="L60" s="42">
        <f t="shared" si="14"/>
        <v>135077.42</v>
      </c>
      <c r="M60" s="42">
        <f t="shared" si="14"/>
        <v>411495.28</v>
      </c>
      <c r="N60" s="42">
        <f t="shared" si="14"/>
        <v>201847.27</v>
      </c>
      <c r="O60" s="34">
        <f t="shared" si="14"/>
        <v>5756936.5600000005</v>
      </c>
      <c r="Q60"/>
    </row>
    <row r="61" spans="1:18" ht="18.75" customHeight="1">
      <c r="A61" s="26" t="s">
        <v>54</v>
      </c>
      <c r="B61" s="42">
        <v>152653</v>
      </c>
      <c r="C61" s="42">
        <v>514524.96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667177.96</v>
      </c>
      <c r="P61"/>
      <c r="Q61"/>
      <c r="R61" s="41"/>
    </row>
    <row r="62" spans="1:16" ht="18.75" customHeight="1">
      <c r="A62" s="26" t="s">
        <v>55</v>
      </c>
      <c r="B62" s="42">
        <v>21498.63</v>
      </c>
      <c r="C62" s="42">
        <v>200782.47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222281.1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695521.11</v>
      </c>
      <c r="E63" s="43">
        <v>0</v>
      </c>
      <c r="F63" s="43">
        <v>0</v>
      </c>
      <c r="G63" s="43">
        <v>0</v>
      </c>
      <c r="H63" s="42">
        <v>176826.28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872347.39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208587.25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208587.25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650207.63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650207.63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896324.91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896324.91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677012.45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677012.45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623245.57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623245.57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191332.33</v>
      </c>
      <c r="L69" s="29">
        <v>135077.42</v>
      </c>
      <c r="M69" s="43">
        <v>0</v>
      </c>
      <c r="N69" s="43">
        <v>0</v>
      </c>
      <c r="O69" s="34">
        <f t="shared" si="15"/>
        <v>326409.75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411495.28</v>
      </c>
      <c r="N70" s="43">
        <v>0</v>
      </c>
      <c r="O70" s="34">
        <f t="shared" si="15"/>
        <v>411495.28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201847.27</v>
      </c>
      <c r="O71" s="46">
        <f t="shared" si="15"/>
        <v>201847.27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2024-02-08T18:22:26Z</dcterms:modified>
  <cp:category/>
  <cp:version/>
  <cp:contentType/>
  <cp:contentStatus/>
</cp:coreProperties>
</file>