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<sst xmlns="http://schemas.openxmlformats.org/spreadsheetml/2006/main" count="83" uniqueCount="82">
  <si>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</si>
  <si>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</si>
  <si>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</si>
  <si>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</si>
  <si>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</si>
  <si>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</si>
  <si>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</si>
  <si>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</si>
  <si>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</si>
  <si>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</si>
  <si>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</si>
  <si>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</si>
  <si>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</si>
  <si>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</si>
  <si>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</si>
  <si>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</si>
  <si>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</si>
  <si>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</si>
  <si>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</si>
  <si>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</si>
  <si>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</si>
  <si>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</si>
  <si>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</si>
  <si>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</si>
  <si>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</si>
  <si>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</si>
  <si>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</si>
  <si>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</si>
  <si>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</si>
  <si>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</si>
  <si>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</si>
  <si>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</si>
  <si>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</si>
  <si>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</si>
  <si>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</si>
  <si>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</si>
  <si>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</si>
  <si>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</si>
  <si>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</si>
  <si>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</si>
  <si>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</si>
  <si>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</si>
  <si>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</si>
  <si>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</si>
  <si>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</si>
  <si>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</si>
  <si>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</si>
  <si>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</si>
  <si>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</si>
  <si>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</si>
  <si>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</si>
  <si>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</si>
  <si>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</si>
  <si>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</si>
  <si>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</si>
  <si>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</si>
  <si>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</si>
  <si>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</si>
  <si>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</si>
  <si>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</si>
  <si>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</si>
  <si>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</si>
  <si>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</si>
  <si>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</si>
  <si>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</si>
  <si>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</si>
  <si>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</si>
  <si>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</si>
  <si>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</si>
  <si>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</si>
  <si>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</si>
  <si>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</si>
  <si>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</si>
  <si>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</si>
  <si>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</si>
  <si>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</si>
  <si>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</si>
  <si>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</si>
  <si>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</si>
  <si>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</si>
  <si>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29/02/24 - VENCIMENTO 07/03/24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</si>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</sst>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353819</v>
      </c>
      <c r="C7" s="46">
        <f aca="true" t="shared" si="0" ref="C7:J7">+C8+C11</f>
        <v>285692</v>
      </c>
      <c r="D7" s="46">
        <f t="shared" si="0"/>
        <v>327042</v>
      </c>
      <c r="E7" s="46">
        <f t="shared" si="0"/>
        <v>194449</v>
      </c>
      <c r="F7" s="46">
        <f t="shared" si="0"/>
        <v>253842</v>
      </c>
      <c r="G7" s="46">
        <f t="shared" si="0"/>
        <v>245334</v>
      </c>
      <c r="H7" s="46">
        <f t="shared" si="0"/>
        <v>268658</v>
      </c>
      <c r="I7" s="46">
        <f t="shared" si="0"/>
        <v>377677</v>
      </c>
      <c r="J7" s="46">
        <f t="shared" si="0"/>
        <v>123324</v>
      </c>
      <c r="K7" s="38">
        <f aca="true" t="shared" si="1" ref="K7:K13">SUM(B7:J7)</f>
        <v>2429837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16771</v>
      </c>
      <c r="C8" s="44">
        <f t="shared" si="2"/>
        <v>16597</v>
      </c>
      <c r="D8" s="44">
        <f t="shared" si="2"/>
        <v>14799</v>
      </c>
      <c r="E8" s="44">
        <f t="shared" si="2"/>
        <v>11135</v>
      </c>
      <c r="F8" s="44">
        <f t="shared" si="2"/>
        <v>12368</v>
      </c>
      <c r="G8" s="44">
        <f t="shared" si="2"/>
        <v>6493</v>
      </c>
      <c r="H8" s="44">
        <f t="shared" si="2"/>
        <v>5353</v>
      </c>
      <c r="I8" s="44">
        <f t="shared" si="2"/>
        <v>16217</v>
      </c>
      <c r="J8" s="44">
        <f t="shared" si="2"/>
        <v>3505</v>
      </c>
      <c r="K8" s="38">
        <f t="shared" si="1"/>
        <v>103238</v>
      </c>
      <c r="L8"/>
      <c r="M8"/>
      <c r="N8"/>
    </row>
    <row r="9" spans="1:14" ht="16.5" customHeight="1">
      <c r="A9" s="22" t="s">
        <v>32</v>
      </c>
      <c r="B9" s="44">
        <v>16690</v>
      </c>
      <c r="C9" s="44">
        <v>16596</v>
      </c>
      <c r="D9" s="44">
        <v>14799</v>
      </c>
      <c r="E9" s="44">
        <v>10843</v>
      </c>
      <c r="F9" s="44">
        <v>12344</v>
      </c>
      <c r="G9" s="44">
        <v>6492</v>
      </c>
      <c r="H9" s="44">
        <v>5353</v>
      </c>
      <c r="I9" s="44">
        <v>16157</v>
      </c>
      <c r="J9" s="44">
        <v>3505</v>
      </c>
      <c r="K9" s="38">
        <f t="shared" si="1"/>
        <v>102779</v>
      </c>
      <c r="L9"/>
      <c r="M9"/>
      <c r="N9"/>
    </row>
    <row r="10" spans="1:14" ht="16.5" customHeight="1">
      <c r="A10" s="22" t="s">
        <v>31</v>
      </c>
      <c r="B10" s="44">
        <v>81</v>
      </c>
      <c r="C10" s="44">
        <v>1</v>
      </c>
      <c r="D10" s="44">
        <v>0</v>
      </c>
      <c r="E10" s="44">
        <v>292</v>
      </c>
      <c r="F10" s="44">
        <v>24</v>
      </c>
      <c r="G10" s="44">
        <v>1</v>
      </c>
      <c r="H10" s="44">
        <v>0</v>
      </c>
      <c r="I10" s="44">
        <v>60</v>
      </c>
      <c r="J10" s="44">
        <v>0</v>
      </c>
      <c r="K10" s="38">
        <f t="shared" si="1"/>
        <v>459</v>
      </c>
      <c r="L10"/>
      <c r="M10"/>
      <c r="N10"/>
    </row>
    <row r="11" spans="1:14" ht="16.5" customHeight="1">
      <c r="A11" s="43" t="s">
        <v>67</v>
      </c>
      <c r="B11" s="42">
        <v>337048</v>
      </c>
      <c r="C11" s="42">
        <v>269095</v>
      </c>
      <c r="D11" s="42">
        <v>312243</v>
      </c>
      <c r="E11" s="42">
        <v>183314</v>
      </c>
      <c r="F11" s="42">
        <v>241474</v>
      </c>
      <c r="G11" s="42">
        <v>238841</v>
      </c>
      <c r="H11" s="42">
        <v>263305</v>
      </c>
      <c r="I11" s="42">
        <v>361460</v>
      </c>
      <c r="J11" s="42">
        <v>119819</v>
      </c>
      <c r="K11" s="38">
        <f t="shared" si="1"/>
        <v>2326599</v>
      </c>
      <c r="L11" s="59"/>
      <c r="M11" s="59"/>
      <c r="N11" s="59"/>
    </row>
    <row r="12" spans="1:14" ht="16.5" customHeight="1">
      <c r="A12" s="22" t="s">
        <v>79</v>
      </c>
      <c r="B12" s="42">
        <v>22921</v>
      </c>
      <c r="C12" s="42">
        <v>20145</v>
      </c>
      <c r="D12" s="42">
        <v>23796</v>
      </c>
      <c r="E12" s="42">
        <v>16731</v>
      </c>
      <c r="F12" s="42">
        <v>14449</v>
      </c>
      <c r="G12" s="42">
        <v>13325</v>
      </c>
      <c r="H12" s="42">
        <v>13299</v>
      </c>
      <c r="I12" s="42">
        <v>19115</v>
      </c>
      <c r="J12" s="42">
        <v>5159</v>
      </c>
      <c r="K12" s="38">
        <f t="shared" si="1"/>
        <v>148940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314127</v>
      </c>
      <c r="C13" s="42">
        <f>+C11-C12</f>
        <v>248950</v>
      </c>
      <c r="D13" s="42">
        <f>+D11-D12</f>
        <v>288447</v>
      </c>
      <c r="E13" s="42">
        <f aca="true" t="shared" si="3" ref="E13:J13">+E11-E12</f>
        <v>166583</v>
      </c>
      <c r="F13" s="42">
        <f t="shared" si="3"/>
        <v>227025</v>
      </c>
      <c r="G13" s="42">
        <f t="shared" si="3"/>
        <v>225516</v>
      </c>
      <c r="H13" s="42">
        <f t="shared" si="3"/>
        <v>250006</v>
      </c>
      <c r="I13" s="42">
        <f t="shared" si="3"/>
        <v>342345</v>
      </c>
      <c r="J13" s="42">
        <f t="shared" si="3"/>
        <v>114660</v>
      </c>
      <c r="K13" s="38">
        <f t="shared" si="1"/>
        <v>2177659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1.038907058776397</v>
      </c>
      <c r="C18" s="39">
        <v>1.108018992939463</v>
      </c>
      <c r="D18" s="39">
        <v>1.057070580862672</v>
      </c>
      <c r="E18" s="39">
        <v>1.269724576311476</v>
      </c>
      <c r="F18" s="39">
        <v>0.948079878212861</v>
      </c>
      <c r="G18" s="39">
        <v>1.050885154316952</v>
      </c>
      <c r="H18" s="39">
        <v>1.065102494978717</v>
      </c>
      <c r="I18" s="39">
        <v>1.000364638175888</v>
      </c>
      <c r="J18" s="39">
        <v>1.004791455670308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1727267.69</v>
      </c>
      <c r="C20" s="36">
        <f aca="true" t="shared" si="4" ref="C20:J20">SUM(C21:C30)</f>
        <v>1632232.6599999997</v>
      </c>
      <c r="D20" s="36">
        <f t="shared" si="4"/>
        <v>1971541.9000000001</v>
      </c>
      <c r="E20" s="36">
        <f t="shared" si="4"/>
        <v>1230238.6099999999</v>
      </c>
      <c r="F20" s="36">
        <f t="shared" si="4"/>
        <v>1261995.52</v>
      </c>
      <c r="G20" s="36">
        <f t="shared" si="4"/>
        <v>1365338.5200000003</v>
      </c>
      <c r="H20" s="36">
        <f t="shared" si="4"/>
        <v>1213526.33</v>
      </c>
      <c r="I20" s="36">
        <f t="shared" si="4"/>
        <v>1707628.1999999997</v>
      </c>
      <c r="J20" s="36">
        <f t="shared" si="4"/>
        <v>599626.91</v>
      </c>
      <c r="K20" s="36">
        <f aca="true" t="shared" si="5" ref="K20:K29">SUM(B20:J20)</f>
        <v>12709396.339999998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1597457.4</v>
      </c>
      <c r="C21" s="58">
        <f>ROUND((C15+C16)*C7,2)</f>
        <v>1417032.32</v>
      </c>
      <c r="D21" s="58">
        <f aca="true" t="shared" si="6" ref="D21:J21">ROUND((D15+D16)*D7,2)</f>
        <v>1798240.44</v>
      </c>
      <c r="E21" s="58">
        <f t="shared" si="6"/>
        <v>929582.89</v>
      </c>
      <c r="F21" s="58">
        <f t="shared" si="6"/>
        <v>1284212.06</v>
      </c>
      <c r="G21" s="58">
        <f t="shared" si="6"/>
        <v>1253730.34</v>
      </c>
      <c r="H21" s="58">
        <f t="shared" si="6"/>
        <v>1093169.4</v>
      </c>
      <c r="I21" s="58">
        <f t="shared" si="6"/>
        <v>1552328.01</v>
      </c>
      <c r="J21" s="58">
        <f t="shared" si="6"/>
        <v>573555.26</v>
      </c>
      <c r="K21" s="30">
        <f t="shared" si="5"/>
        <v>11499308.12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62152.37</v>
      </c>
      <c r="C22" s="30">
        <f t="shared" si="7"/>
        <v>153066.4</v>
      </c>
      <c r="D22" s="30">
        <f t="shared" si="7"/>
        <v>102626.63</v>
      </c>
      <c r="E22" s="30">
        <f t="shared" si="7"/>
        <v>250731.35</v>
      </c>
      <c r="F22" s="30">
        <f t="shared" si="7"/>
        <v>-66676.45</v>
      </c>
      <c r="G22" s="30">
        <f t="shared" si="7"/>
        <v>63796.26</v>
      </c>
      <c r="H22" s="30">
        <f t="shared" si="7"/>
        <v>71168.06</v>
      </c>
      <c r="I22" s="30">
        <f t="shared" si="7"/>
        <v>566.04</v>
      </c>
      <c r="J22" s="30">
        <f t="shared" si="7"/>
        <v>2748.16</v>
      </c>
      <c r="K22" s="30">
        <f t="shared" si="5"/>
        <v>640178.82</v>
      </c>
      <c r="L22"/>
      <c r="M22"/>
      <c r="N22"/>
    </row>
    <row r="23" spans="1:14" ht="16.5" customHeight="1">
      <c r="A23" s="18" t="s">
        <v>26</v>
      </c>
      <c r="B23" s="30">
        <v>62934.68</v>
      </c>
      <c r="C23" s="30">
        <v>55727.88</v>
      </c>
      <c r="D23" s="30">
        <v>61838.81</v>
      </c>
      <c r="E23" s="30">
        <v>42340.78</v>
      </c>
      <c r="F23" s="30">
        <v>40579.23</v>
      </c>
      <c r="G23" s="30">
        <v>43750.58</v>
      </c>
      <c r="H23" s="30">
        <v>43358.11</v>
      </c>
      <c r="I23" s="30">
        <v>71611.49</v>
      </c>
      <c r="J23" s="30">
        <v>20436.22</v>
      </c>
      <c r="K23" s="30">
        <f t="shared" si="5"/>
        <v>442577.78</v>
      </c>
      <c r="L23"/>
      <c r="M23"/>
      <c r="N23"/>
    </row>
    <row r="24" spans="1:14" ht="16.5" customHeight="1">
      <c r="A24" s="18" t="s">
        <v>25</v>
      </c>
      <c r="B24" s="30">
        <v>1892.2</v>
      </c>
      <c r="C24" s="34">
        <v>3784.4</v>
      </c>
      <c r="D24" s="34">
        <v>5676.6</v>
      </c>
      <c r="E24" s="30">
        <v>5676.6</v>
      </c>
      <c r="F24" s="30">
        <v>1892.2</v>
      </c>
      <c r="G24" s="34">
        <v>1892.2</v>
      </c>
      <c r="H24" s="34">
        <v>3784.4</v>
      </c>
      <c r="I24" s="34">
        <v>3784.4</v>
      </c>
      <c r="J24" s="34">
        <v>1892.2</v>
      </c>
      <c r="K24" s="30">
        <f t="shared" si="5"/>
        <v>30275.200000000008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1490.31</v>
      </c>
      <c r="C26" s="30">
        <v>1408.81</v>
      </c>
      <c r="D26" s="30">
        <v>1702.8</v>
      </c>
      <c r="E26" s="30">
        <v>1062.43</v>
      </c>
      <c r="F26" s="30">
        <v>1088.63</v>
      </c>
      <c r="G26" s="30">
        <v>1178.86</v>
      </c>
      <c r="H26" s="30">
        <v>1047.88</v>
      </c>
      <c r="I26" s="30">
        <v>1472.85</v>
      </c>
      <c r="J26" s="30">
        <v>518.12</v>
      </c>
      <c r="K26" s="30">
        <f t="shared" si="5"/>
        <v>10970.690000000002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647.02</v>
      </c>
      <c r="G28" s="30">
        <v>732.69</v>
      </c>
      <c r="H28" s="30">
        <v>743.61</v>
      </c>
      <c r="I28" s="30">
        <v>1060.16</v>
      </c>
      <c r="J28" s="30">
        <v>350.53</v>
      </c>
      <c r="K28" s="30">
        <f t="shared" si="5"/>
        <v>7078.379999999999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76475.62</v>
      </c>
      <c r="J29" s="30">
        <v>0</v>
      </c>
      <c r="K29" s="30">
        <f t="shared" si="5"/>
        <v>76475.62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-103983.2</v>
      </c>
      <c r="C32" s="30">
        <f t="shared" si="8"/>
        <v>-80611.45</v>
      </c>
      <c r="D32" s="30">
        <f t="shared" si="8"/>
        <v>-106073.87999999998</v>
      </c>
      <c r="E32" s="30">
        <f t="shared" si="8"/>
        <v>-91887.2</v>
      </c>
      <c r="F32" s="30">
        <f t="shared" si="8"/>
        <v>-54313.6</v>
      </c>
      <c r="G32" s="30">
        <f t="shared" si="8"/>
        <v>-63452.31999999999</v>
      </c>
      <c r="H32" s="30">
        <f t="shared" si="8"/>
        <v>-30570.83</v>
      </c>
      <c r="I32" s="30">
        <f t="shared" si="8"/>
        <v>-82042.23000000001</v>
      </c>
      <c r="J32" s="30">
        <f t="shared" si="8"/>
        <v>-26040.049999999992</v>
      </c>
      <c r="K32" s="30">
        <f aca="true" t="shared" si="9" ref="K32:K40">SUM(B32:J32)</f>
        <v>-638974.76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-103983.2</v>
      </c>
      <c r="C33" s="30">
        <f t="shared" si="10"/>
        <v>-80611.45</v>
      </c>
      <c r="D33" s="30">
        <f t="shared" si="10"/>
        <v>-81066.4</v>
      </c>
      <c r="E33" s="30">
        <f t="shared" si="10"/>
        <v>-91887.2</v>
      </c>
      <c r="F33" s="30">
        <f t="shared" si="10"/>
        <v>-54313.6</v>
      </c>
      <c r="G33" s="30">
        <f t="shared" si="10"/>
        <v>-63452.31999999999</v>
      </c>
      <c r="H33" s="30">
        <f t="shared" si="10"/>
        <v>-30570.83</v>
      </c>
      <c r="I33" s="30">
        <f t="shared" si="10"/>
        <v>-82042.23000000001</v>
      </c>
      <c r="J33" s="30">
        <f t="shared" si="10"/>
        <v>-18800.56</v>
      </c>
      <c r="K33" s="30">
        <f t="shared" si="9"/>
        <v>-606727.79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-73436</v>
      </c>
      <c r="C34" s="30">
        <f t="shared" si="11"/>
        <v>-73022.4</v>
      </c>
      <c r="D34" s="30">
        <f t="shared" si="11"/>
        <v>-65115.6</v>
      </c>
      <c r="E34" s="30">
        <f t="shared" si="11"/>
        <v>-47709.2</v>
      </c>
      <c r="F34" s="30">
        <f t="shared" si="11"/>
        <v>-54313.6</v>
      </c>
      <c r="G34" s="30">
        <f t="shared" si="11"/>
        <v>-28564.8</v>
      </c>
      <c r="H34" s="30">
        <f t="shared" si="11"/>
        <v>-23553.2</v>
      </c>
      <c r="I34" s="30">
        <f t="shared" si="11"/>
        <v>-71090.8</v>
      </c>
      <c r="J34" s="30">
        <f t="shared" si="11"/>
        <v>-15422</v>
      </c>
      <c r="K34" s="30">
        <f t="shared" si="9"/>
        <v>-452227.6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-30547.2</v>
      </c>
      <c r="C37" s="30">
        <v>-7589.05</v>
      </c>
      <c r="D37" s="30">
        <v>-15950.8</v>
      </c>
      <c r="E37" s="30">
        <v>-44178</v>
      </c>
      <c r="F37" s="26">
        <v>0</v>
      </c>
      <c r="G37" s="30">
        <v>-34887.52</v>
      </c>
      <c r="H37" s="30">
        <v>-7017.63</v>
      </c>
      <c r="I37" s="30">
        <v>-10951.43</v>
      </c>
      <c r="J37" s="30">
        <v>-3378.56</v>
      </c>
      <c r="K37" s="30">
        <f t="shared" si="9"/>
        <v>-154500.19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-25007.47999999998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-7239.489999999991</v>
      </c>
      <c r="K38" s="30">
        <f t="shared" si="9"/>
        <v>-32246.969999999972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-25007.48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-7239.49</v>
      </c>
      <c r="K39" s="30">
        <f t="shared" si="9"/>
        <v>-32246.97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1623284.49</v>
      </c>
      <c r="C55" s="27">
        <f t="shared" si="15"/>
        <v>1551621.2099999997</v>
      </c>
      <c r="D55" s="27">
        <f t="shared" si="15"/>
        <v>1865468.0200000003</v>
      </c>
      <c r="E55" s="27">
        <f t="shared" si="15"/>
        <v>1138351.41</v>
      </c>
      <c r="F55" s="27">
        <f t="shared" si="15"/>
        <v>1207681.92</v>
      </c>
      <c r="G55" s="27">
        <f t="shared" si="15"/>
        <v>1301886.2000000002</v>
      </c>
      <c r="H55" s="27">
        <f t="shared" si="15"/>
        <v>1182955.5</v>
      </c>
      <c r="I55" s="27">
        <f t="shared" si="15"/>
        <v>1625585.9699999997</v>
      </c>
      <c r="J55" s="27">
        <f t="shared" si="15"/>
        <v>573586.86</v>
      </c>
      <c r="K55" s="20">
        <f>SUM(B55:J55)</f>
        <v>12070421.579999998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1623284.49</v>
      </c>
      <c r="C61" s="10">
        <f t="shared" si="17"/>
        <v>1551621.21</v>
      </c>
      <c r="D61" s="10">
        <f t="shared" si="17"/>
        <v>1865468.02</v>
      </c>
      <c r="E61" s="10">
        <f t="shared" si="17"/>
        <v>1138351.41</v>
      </c>
      <c r="F61" s="10">
        <f t="shared" si="17"/>
        <v>1207681.92</v>
      </c>
      <c r="G61" s="10">
        <f t="shared" si="17"/>
        <v>1301886.2</v>
      </c>
      <c r="H61" s="10">
        <f t="shared" si="17"/>
        <v>1182955.5</v>
      </c>
      <c r="I61" s="10">
        <f>SUM(I62:I74)</f>
        <v>1625585.97</v>
      </c>
      <c r="J61" s="10">
        <f t="shared" si="17"/>
        <v>573586.86</v>
      </c>
      <c r="K61" s="5">
        <f>SUM(K62:K74)</f>
        <v>12070421.58</v>
      </c>
      <c r="L61" s="9"/>
    </row>
    <row r="62" spans="1:12" ht="16.5" customHeight="1">
      <c r="A62" s="7" t="s">
        <v>56</v>
      </c>
      <c r="B62" s="8">
        <v>1421510.23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1421510.23</v>
      </c>
      <c r="L62"/>
    </row>
    <row r="63" spans="1:12" ht="16.5" customHeight="1">
      <c r="A63" s="7" t="s">
        <v>57</v>
      </c>
      <c r="B63" s="8">
        <v>201774.26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201774.26</v>
      </c>
      <c r="L63"/>
    </row>
    <row r="64" spans="1:12" ht="16.5" customHeight="1">
      <c r="A64" s="7" t="s">
        <v>4</v>
      </c>
      <c r="B64" s="6">
        <v>0</v>
      </c>
      <c r="C64" s="8">
        <v>1551621.21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1551621.21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1865468.02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1865468.02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1138351.41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1138351.41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1207681.92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1207681.92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1301886.2</v>
      </c>
      <c r="H68" s="6">
        <v>0</v>
      </c>
      <c r="I68" s="6">
        <v>0</v>
      </c>
      <c r="J68" s="6">
        <v>0</v>
      </c>
      <c r="K68" s="5">
        <f t="shared" si="18"/>
        <v>1301886.2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1182955.5</v>
      </c>
      <c r="I69" s="6">
        <v>0</v>
      </c>
      <c r="J69" s="6">
        <v>0</v>
      </c>
      <c r="K69" s="5">
        <f t="shared" si="18"/>
        <v>1182955.5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594314.23</v>
      </c>
      <c r="J71" s="6">
        <v>0</v>
      </c>
      <c r="K71" s="5">
        <f t="shared" si="18"/>
        <v>594314.23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1031271.74</v>
      </c>
      <c r="J72" s="6">
        <v>0</v>
      </c>
      <c r="K72" s="5">
        <f t="shared" si="18"/>
        <v>1031271.74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573586.86</v>
      </c>
      <c r="K73" s="5">
        <f t="shared" si="18"/>
        <v>573586.86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2024-03-07T17:35:03Z</dcterms:modified>
  <cp:category/>
  <cp:version/>
  <cp:contentType/>
  <cp:contentStatus/>
</cp:coreProperties>
</file>