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<sst xmlns="http://schemas.openxmlformats.org/spreadsheetml/2006/main" count="83" uniqueCount="82">
  <si>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</si>
  <si>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</si>
  <si>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</si>
  <si>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</si>
  <si>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</si>
  <si>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</si>
  <si>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</si>
  <si>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</si>
  <si>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</si>
  <si>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</si>
  <si>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</si>
  <si>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</si>
  <si>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</si>
  <si>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</si>
  <si>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</si>
  <si>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</si>
  <si>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</si>
  <si>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</si>
  <si>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</si>
  <si>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</si>
  <si>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</si>
  <si>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</si>
  <si>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</si>
  <si>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</si>
  <si>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</si>
  <si>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</si>
  <si>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</si>
  <si>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</si>
  <si>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</si>
  <si>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</si>
  <si>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</si>
  <si>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</si>
  <si>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</si>
  <si>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</si>
  <si>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</si>
  <si>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</si>
  <si>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</si>
  <si>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</si>
  <si>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</si>
  <si>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</si>
  <si>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</si>
  <si>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</si>
  <si>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</si>
  <si>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</si>
  <si>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</si>
  <si>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</si>
  <si>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</si>
  <si>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</si>
  <si>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</si>
  <si>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</si>
  <si>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</si>
  <si>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</si>
  <si>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</si>
  <si>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</si>
  <si>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</si>
  <si>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</si>
  <si>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</si>
  <si>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</si>
  <si>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</si>
  <si>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</si>
  <si>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</si>
  <si>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</si>
  <si>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</si>
  <si>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</si>
  <si>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</si>
  <si>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</si>
  <si>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</si>
  <si>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</si>
  <si>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</si>
  <si>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</si>
  <si>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</si>
  <si>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</si>
  <si>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</si>
  <si>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</si>
  <si>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</si>
  <si>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</si>
  <si>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</si>
  <si>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</si>
  <si>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</si>
  <si>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</si>
  <si>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27/02/24 - VENCIMENTO 05/03/24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</si>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</sst>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352268</v>
      </c>
      <c r="C7" s="46">
        <f aca="true" t="shared" si="0" ref="C7:J7">+C8+C11</f>
        <v>286310</v>
      </c>
      <c r="D7" s="46">
        <f t="shared" si="0"/>
        <v>330007</v>
      </c>
      <c r="E7" s="46">
        <f t="shared" si="0"/>
        <v>193745</v>
      </c>
      <c r="F7" s="46">
        <f t="shared" si="0"/>
        <v>247199</v>
      </c>
      <c r="G7" s="46">
        <f t="shared" si="0"/>
        <v>240684</v>
      </c>
      <c r="H7" s="46">
        <f t="shared" si="0"/>
        <v>245990</v>
      </c>
      <c r="I7" s="46">
        <f t="shared" si="0"/>
        <v>381017</v>
      </c>
      <c r="J7" s="46">
        <f t="shared" si="0"/>
        <v>124879</v>
      </c>
      <c r="K7" s="38">
        <f aca="true" t="shared" si="1" ref="K7:K13">SUM(B7:J7)</f>
        <v>2402099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16971</v>
      </c>
      <c r="C8" s="44">
        <f t="shared" si="2"/>
        <v>17118</v>
      </c>
      <c r="D8" s="44">
        <f t="shared" si="2"/>
        <v>15103</v>
      </c>
      <c r="E8" s="44">
        <f t="shared" si="2"/>
        <v>11574</v>
      </c>
      <c r="F8" s="44">
        <f t="shared" si="2"/>
        <v>12276</v>
      </c>
      <c r="G8" s="44">
        <f t="shared" si="2"/>
        <v>6537</v>
      </c>
      <c r="H8" s="44">
        <f t="shared" si="2"/>
        <v>5166</v>
      </c>
      <c r="I8" s="44">
        <f t="shared" si="2"/>
        <v>16958</v>
      </c>
      <c r="J8" s="44">
        <f t="shared" si="2"/>
        <v>3671</v>
      </c>
      <c r="K8" s="38">
        <f t="shared" si="1"/>
        <v>105374</v>
      </c>
      <c r="L8"/>
      <c r="M8"/>
      <c r="N8"/>
    </row>
    <row r="9" spans="1:14" ht="16.5" customHeight="1">
      <c r="A9" s="22" t="s">
        <v>32</v>
      </c>
      <c r="B9" s="44">
        <v>16890</v>
      </c>
      <c r="C9" s="44">
        <v>17117</v>
      </c>
      <c r="D9" s="44">
        <v>15103</v>
      </c>
      <c r="E9" s="44">
        <v>11235</v>
      </c>
      <c r="F9" s="44">
        <v>12263</v>
      </c>
      <c r="G9" s="44">
        <v>6535</v>
      </c>
      <c r="H9" s="44">
        <v>5166</v>
      </c>
      <c r="I9" s="44">
        <v>16889</v>
      </c>
      <c r="J9" s="44">
        <v>3671</v>
      </c>
      <c r="K9" s="38">
        <f t="shared" si="1"/>
        <v>104869</v>
      </c>
      <c r="L9"/>
      <c r="M9"/>
      <c r="N9"/>
    </row>
    <row r="10" spans="1:14" ht="16.5" customHeight="1">
      <c r="A10" s="22" t="s">
        <v>31</v>
      </c>
      <c r="B10" s="44">
        <v>81</v>
      </c>
      <c r="C10" s="44">
        <v>1</v>
      </c>
      <c r="D10" s="44">
        <v>0</v>
      </c>
      <c r="E10" s="44">
        <v>339</v>
      </c>
      <c r="F10" s="44">
        <v>13</v>
      </c>
      <c r="G10" s="44">
        <v>2</v>
      </c>
      <c r="H10" s="44">
        <v>0</v>
      </c>
      <c r="I10" s="44">
        <v>69</v>
      </c>
      <c r="J10" s="44">
        <v>0</v>
      </c>
      <c r="K10" s="38">
        <f t="shared" si="1"/>
        <v>505</v>
      </c>
      <c r="L10"/>
      <c r="M10"/>
      <c r="N10"/>
    </row>
    <row r="11" spans="1:14" ht="16.5" customHeight="1">
      <c r="A11" s="43" t="s">
        <v>67</v>
      </c>
      <c r="B11" s="42">
        <v>335297</v>
      </c>
      <c r="C11" s="42">
        <v>269192</v>
      </c>
      <c r="D11" s="42">
        <v>314904</v>
      </c>
      <c r="E11" s="42">
        <v>182171</v>
      </c>
      <c r="F11" s="42">
        <v>234923</v>
      </c>
      <c r="G11" s="42">
        <v>234147</v>
      </c>
      <c r="H11" s="42">
        <v>240824</v>
      </c>
      <c r="I11" s="42">
        <v>364059</v>
      </c>
      <c r="J11" s="42">
        <v>121208</v>
      </c>
      <c r="K11" s="38">
        <f t="shared" si="1"/>
        <v>2296725</v>
      </c>
      <c r="L11" s="59"/>
      <c r="M11" s="59"/>
      <c r="N11" s="59"/>
    </row>
    <row r="12" spans="1:14" ht="16.5" customHeight="1">
      <c r="A12" s="22" t="s">
        <v>79</v>
      </c>
      <c r="B12" s="42">
        <v>23243</v>
      </c>
      <c r="C12" s="42">
        <v>20530</v>
      </c>
      <c r="D12" s="42">
        <v>23961</v>
      </c>
      <c r="E12" s="42">
        <v>17179</v>
      </c>
      <c r="F12" s="42">
        <v>14090</v>
      </c>
      <c r="G12" s="42">
        <v>13365</v>
      </c>
      <c r="H12" s="42">
        <v>12723</v>
      </c>
      <c r="I12" s="42">
        <v>19819</v>
      </c>
      <c r="J12" s="42">
        <v>5235</v>
      </c>
      <c r="K12" s="38">
        <f t="shared" si="1"/>
        <v>150145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312054</v>
      </c>
      <c r="C13" s="42">
        <f>+C11-C12</f>
        <v>248662</v>
      </c>
      <c r="D13" s="42">
        <f>+D11-D12</f>
        <v>290943</v>
      </c>
      <c r="E13" s="42">
        <f aca="true" t="shared" si="3" ref="E13:J13">+E11-E12</f>
        <v>164992</v>
      </c>
      <c r="F13" s="42">
        <f t="shared" si="3"/>
        <v>220833</v>
      </c>
      <c r="G13" s="42">
        <f t="shared" si="3"/>
        <v>220782</v>
      </c>
      <c r="H13" s="42">
        <f t="shared" si="3"/>
        <v>228101</v>
      </c>
      <c r="I13" s="42">
        <f t="shared" si="3"/>
        <v>344240</v>
      </c>
      <c r="J13" s="42">
        <f t="shared" si="3"/>
        <v>115973</v>
      </c>
      <c r="K13" s="38">
        <f t="shared" si="1"/>
        <v>2146580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1.045150750422448</v>
      </c>
      <c r="C18" s="39">
        <v>1.106423300923464</v>
      </c>
      <c r="D18" s="39">
        <v>1.057160032660712</v>
      </c>
      <c r="E18" s="39">
        <v>1.279377300912586</v>
      </c>
      <c r="F18" s="39">
        <v>0.946863438083123</v>
      </c>
      <c r="G18" s="39">
        <v>1.065684114644364</v>
      </c>
      <c r="H18" s="39">
        <v>1.153635253839217</v>
      </c>
      <c r="I18" s="39">
        <v>0.991332995216447</v>
      </c>
      <c r="J18" s="39">
        <v>0.994443211622128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1730090.2900000003</v>
      </c>
      <c r="C20" s="36">
        <f aca="true" t="shared" si="4" ref="C20:J20">SUM(C21:C30)</f>
        <v>1633564.5399999998</v>
      </c>
      <c r="D20" s="36">
        <f t="shared" si="4"/>
        <v>1988878.8900000001</v>
      </c>
      <c r="E20" s="36">
        <f t="shared" si="4"/>
        <v>1235187.7099999997</v>
      </c>
      <c r="F20" s="36">
        <f t="shared" si="4"/>
        <v>1228092.2300000002</v>
      </c>
      <c r="G20" s="36">
        <f t="shared" si="4"/>
        <v>1358598.76</v>
      </c>
      <c r="H20" s="36">
        <f t="shared" si="4"/>
        <v>1205922.3700000003</v>
      </c>
      <c r="I20" s="36">
        <f t="shared" si="4"/>
        <v>1707003.15</v>
      </c>
      <c r="J20" s="36">
        <f t="shared" si="4"/>
        <v>600397.53</v>
      </c>
      <c r="K20" s="36">
        <f aca="true" t="shared" si="5" ref="K20:K29">SUM(B20:J20)</f>
        <v>12687735.470000003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1590454.79</v>
      </c>
      <c r="C21" s="58">
        <f>ROUND((C15+C16)*C7,2)</f>
        <v>1420097.6</v>
      </c>
      <c r="D21" s="58">
        <f aca="true" t="shared" si="6" ref="D21:J21">ROUND((D15+D16)*D7,2)</f>
        <v>1814543.49</v>
      </c>
      <c r="E21" s="58">
        <f t="shared" si="6"/>
        <v>926217.35</v>
      </c>
      <c r="F21" s="58">
        <f t="shared" si="6"/>
        <v>1250604.46</v>
      </c>
      <c r="G21" s="58">
        <f t="shared" si="6"/>
        <v>1229967.45</v>
      </c>
      <c r="H21" s="58">
        <f t="shared" si="6"/>
        <v>1000933.31</v>
      </c>
      <c r="I21" s="58">
        <f t="shared" si="6"/>
        <v>1566056.07</v>
      </c>
      <c r="J21" s="58">
        <f t="shared" si="6"/>
        <v>580787.25</v>
      </c>
      <c r="K21" s="30">
        <f t="shared" si="5"/>
        <v>11379661.77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71810.23</v>
      </c>
      <c r="C22" s="30">
        <f t="shared" si="7"/>
        <v>151131.47</v>
      </c>
      <c r="D22" s="30">
        <f t="shared" si="7"/>
        <v>103719.37</v>
      </c>
      <c r="E22" s="30">
        <f t="shared" si="7"/>
        <v>258764.1</v>
      </c>
      <c r="F22" s="30">
        <f t="shared" si="7"/>
        <v>-66452.82</v>
      </c>
      <c r="G22" s="30">
        <f t="shared" si="7"/>
        <v>80789.32</v>
      </c>
      <c r="H22" s="30">
        <f t="shared" si="7"/>
        <v>153778.64</v>
      </c>
      <c r="I22" s="30">
        <f t="shared" si="7"/>
        <v>-13573.02</v>
      </c>
      <c r="J22" s="30">
        <f t="shared" si="7"/>
        <v>-3227.31</v>
      </c>
      <c r="K22" s="30">
        <f t="shared" si="5"/>
        <v>736739.98</v>
      </c>
      <c r="L22"/>
      <c r="M22"/>
      <c r="N22"/>
    </row>
    <row r="23" spans="1:14" ht="16.5" customHeight="1">
      <c r="A23" s="18" t="s">
        <v>26</v>
      </c>
      <c r="B23" s="30">
        <v>63102.11</v>
      </c>
      <c r="C23" s="30">
        <v>55932.48</v>
      </c>
      <c r="D23" s="30">
        <v>61771.52</v>
      </c>
      <c r="E23" s="30">
        <v>42622.91</v>
      </c>
      <c r="F23" s="30">
        <v>40093.47</v>
      </c>
      <c r="G23" s="30">
        <v>43789.46</v>
      </c>
      <c r="H23" s="30">
        <v>45388.56</v>
      </c>
      <c r="I23" s="30">
        <v>71409.52</v>
      </c>
      <c r="J23" s="30">
        <v>19950.4</v>
      </c>
      <c r="K23" s="30">
        <f t="shared" si="5"/>
        <v>444060.43000000005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1490.31</v>
      </c>
      <c r="C26" s="30">
        <v>1405.9</v>
      </c>
      <c r="D26" s="30">
        <v>1711.53</v>
      </c>
      <c r="E26" s="30">
        <v>1062.43</v>
      </c>
      <c r="F26" s="30">
        <v>1056.61</v>
      </c>
      <c r="G26" s="30">
        <v>1170.13</v>
      </c>
      <c r="H26" s="30">
        <v>1039.14</v>
      </c>
      <c r="I26" s="30">
        <v>1469.94</v>
      </c>
      <c r="J26" s="30">
        <v>518.12</v>
      </c>
      <c r="K26" s="30">
        <f t="shared" si="5"/>
        <v>10924.11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645.56</v>
      </c>
      <c r="G28" s="30">
        <v>732.69</v>
      </c>
      <c r="H28" s="30">
        <v>743.61</v>
      </c>
      <c r="I28" s="30">
        <v>1051.15</v>
      </c>
      <c r="J28" s="30">
        <v>350.53</v>
      </c>
      <c r="K28" s="30">
        <f t="shared" si="5"/>
        <v>7067.910000000001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76475.62</v>
      </c>
      <c r="J29" s="30">
        <v>0</v>
      </c>
      <c r="K29" s="30">
        <f t="shared" si="5"/>
        <v>76475.62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-152086.66</v>
      </c>
      <c r="C32" s="30">
        <f t="shared" si="8"/>
        <v>-82902.25</v>
      </c>
      <c r="D32" s="30">
        <f t="shared" si="8"/>
        <v>1399694.02</v>
      </c>
      <c r="E32" s="30">
        <f t="shared" si="8"/>
        <v>-163166.4</v>
      </c>
      <c r="F32" s="30">
        <f t="shared" si="8"/>
        <v>-53957.2</v>
      </c>
      <c r="G32" s="30">
        <f t="shared" si="8"/>
        <v>-116904.57</v>
      </c>
      <c r="H32" s="30">
        <f t="shared" si="8"/>
        <v>1031653.97</v>
      </c>
      <c r="I32" s="30">
        <f t="shared" si="8"/>
        <v>-100241.3</v>
      </c>
      <c r="J32" s="30">
        <f t="shared" si="8"/>
        <v>292608.62000000005</v>
      </c>
      <c r="K32" s="30">
        <f aca="true" t="shared" si="9" ref="K32:K40">SUM(B32:J32)</f>
        <v>2054698.2300000002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-152086.66</v>
      </c>
      <c r="C33" s="30">
        <f t="shared" si="10"/>
        <v>-82902.25</v>
      </c>
      <c r="D33" s="30">
        <f t="shared" si="10"/>
        <v>-105298.35</v>
      </c>
      <c r="E33" s="30">
        <f t="shared" si="10"/>
        <v>-163166.4</v>
      </c>
      <c r="F33" s="30">
        <f t="shared" si="10"/>
        <v>-53957.2</v>
      </c>
      <c r="G33" s="30">
        <f t="shared" si="10"/>
        <v>-116904.57</v>
      </c>
      <c r="H33" s="30">
        <f t="shared" si="10"/>
        <v>-39346.03</v>
      </c>
      <c r="I33" s="30">
        <f t="shared" si="10"/>
        <v>-100241.3</v>
      </c>
      <c r="J33" s="30">
        <f t="shared" si="10"/>
        <v>-24151.8</v>
      </c>
      <c r="K33" s="30">
        <f t="shared" si="9"/>
        <v>-838054.56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-74316</v>
      </c>
      <c r="C34" s="30">
        <f t="shared" si="11"/>
        <v>-75314.8</v>
      </c>
      <c r="D34" s="30">
        <f t="shared" si="11"/>
        <v>-66453.2</v>
      </c>
      <c r="E34" s="30">
        <f t="shared" si="11"/>
        <v>-49434</v>
      </c>
      <c r="F34" s="30">
        <f t="shared" si="11"/>
        <v>-53957.2</v>
      </c>
      <c r="G34" s="30">
        <f t="shared" si="11"/>
        <v>-28754</v>
      </c>
      <c r="H34" s="30">
        <f t="shared" si="11"/>
        <v>-22730.4</v>
      </c>
      <c r="I34" s="30">
        <f t="shared" si="11"/>
        <v>-74311.6</v>
      </c>
      <c r="J34" s="30">
        <f t="shared" si="11"/>
        <v>-16152.4</v>
      </c>
      <c r="K34" s="30">
        <f t="shared" si="9"/>
        <v>-461423.6000000001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-77770.66</v>
      </c>
      <c r="C37" s="30">
        <v>-7587.45</v>
      </c>
      <c r="D37" s="30">
        <v>-38845.15</v>
      </c>
      <c r="E37" s="30">
        <v>-113732.4</v>
      </c>
      <c r="F37" s="26">
        <v>0</v>
      </c>
      <c r="G37" s="30">
        <v>-88150.57</v>
      </c>
      <c r="H37" s="30">
        <v>-16615.63</v>
      </c>
      <c r="I37" s="30">
        <v>-25929.7</v>
      </c>
      <c r="J37" s="30">
        <v>-7999.4</v>
      </c>
      <c r="K37" s="30">
        <f t="shared" si="9"/>
        <v>-376630.96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1504992.37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316760.42000000004</v>
      </c>
      <c r="K38" s="30">
        <f t="shared" si="9"/>
        <v>2892752.79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1578003.6300000004</v>
      </c>
      <c r="C55" s="27">
        <f t="shared" si="15"/>
        <v>1550662.2899999998</v>
      </c>
      <c r="D55" s="27">
        <f t="shared" si="15"/>
        <v>3388572.91</v>
      </c>
      <c r="E55" s="27">
        <f t="shared" si="15"/>
        <v>1072021.3099999998</v>
      </c>
      <c r="F55" s="27">
        <f t="shared" si="15"/>
        <v>1174135.0300000003</v>
      </c>
      <c r="G55" s="27">
        <f t="shared" si="15"/>
        <v>1241694.19</v>
      </c>
      <c r="H55" s="27">
        <f t="shared" si="15"/>
        <v>2237576.3400000003</v>
      </c>
      <c r="I55" s="27">
        <f t="shared" si="15"/>
        <v>1606761.8499999999</v>
      </c>
      <c r="J55" s="27">
        <f t="shared" si="15"/>
        <v>893006.1500000001</v>
      </c>
      <c r="K55" s="20">
        <f>SUM(B55:J55)</f>
        <v>14742433.7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1578003.63</v>
      </c>
      <c r="C61" s="10">
        <f t="shared" si="17"/>
        <v>1550662.29</v>
      </c>
      <c r="D61" s="10">
        <f t="shared" si="17"/>
        <v>3388572.91</v>
      </c>
      <c r="E61" s="10">
        <f t="shared" si="17"/>
        <v>1072021.31</v>
      </c>
      <c r="F61" s="10">
        <f t="shared" si="17"/>
        <v>1174135.03</v>
      </c>
      <c r="G61" s="10">
        <f t="shared" si="17"/>
        <v>1241694.19</v>
      </c>
      <c r="H61" s="10">
        <f t="shared" si="17"/>
        <v>2237576.34</v>
      </c>
      <c r="I61" s="10">
        <f>SUM(I62:I74)</f>
        <v>1606761.8599999999</v>
      </c>
      <c r="J61" s="10">
        <f t="shared" si="17"/>
        <v>893006.15</v>
      </c>
      <c r="K61" s="5">
        <f>SUM(K62:K74)</f>
        <v>14742433.709999999</v>
      </c>
      <c r="L61" s="9"/>
    </row>
    <row r="62" spans="1:12" ht="16.5" customHeight="1">
      <c r="A62" s="7" t="s">
        <v>56</v>
      </c>
      <c r="B62" s="8">
        <v>1381384.38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1381384.38</v>
      </c>
      <c r="L62"/>
    </row>
    <row r="63" spans="1:12" ht="16.5" customHeight="1">
      <c r="A63" s="7" t="s">
        <v>57</v>
      </c>
      <c r="B63" s="8">
        <v>196619.25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196619.25</v>
      </c>
      <c r="L63"/>
    </row>
    <row r="64" spans="1:12" ht="16.5" customHeight="1">
      <c r="A64" s="7" t="s">
        <v>4</v>
      </c>
      <c r="B64" s="6">
        <v>0</v>
      </c>
      <c r="C64" s="8">
        <v>1550662.29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1550662.29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3388572.91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3388572.91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1072021.31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1072021.31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1174135.03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1174135.03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1241694.19</v>
      </c>
      <c r="H68" s="6">
        <v>0</v>
      </c>
      <c r="I68" s="6">
        <v>0</v>
      </c>
      <c r="J68" s="6">
        <v>0</v>
      </c>
      <c r="K68" s="5">
        <f t="shared" si="18"/>
        <v>1241694.19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2237576.34</v>
      </c>
      <c r="I69" s="6">
        <v>0</v>
      </c>
      <c r="J69" s="6">
        <v>0</v>
      </c>
      <c r="K69" s="5">
        <f t="shared" si="18"/>
        <v>2237576.34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593698.51</v>
      </c>
      <c r="J71" s="6">
        <v>0</v>
      </c>
      <c r="K71" s="5">
        <f t="shared" si="18"/>
        <v>593698.51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1013063.35</v>
      </c>
      <c r="J72" s="6">
        <v>0</v>
      </c>
      <c r="K72" s="5">
        <f t="shared" si="18"/>
        <v>1013063.35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893006.15</v>
      </c>
      <c r="K73" s="5">
        <f t="shared" si="18"/>
        <v>893006.15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2024-03-04T17:56:05Z</dcterms:modified>
  <cp:category/>
  <cp:version/>
  <cp:contentType/>
  <cp:contentStatus/>
</cp:coreProperties>
</file>