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<sst xmlns="http://schemas.openxmlformats.org/spreadsheetml/2006/main" count="84" uniqueCount="83">
  <si>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</si>
  <si>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</si>
  <si>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</si>
  <si>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</si>
  <si>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</si>
  <si>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</si>
  <si>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</si>
  <si>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</si>
  <si>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</si>
  <si>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</si>
  <si>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</si>
  <si>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</si>
  <si>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</si>
  <si>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</si>
  <si>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</si>
  <si>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</si>
  <si>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</si>
  <si>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</si>
  <si>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</si>
  <si>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</si>
  <si>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</si>
  <si>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</si>
  <si>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</si>
  <si>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</si>
  <si>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</si>
  <si>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</si>
  <si>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</si>
  <si>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</si>
  <si>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</si>
  <si>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</si>
  <si>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</si>
  <si>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</si>
  <si>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</si>
  <si>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</si>
  <si>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</si>
  <si>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</si>
  <si>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</si>
  <si>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</si>
  <si>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</si>
  <si>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</si>
  <si>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</si>
  <si>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</si>
  <si>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</si>
  <si>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</si>
  <si>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</si>
  <si>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</si>
  <si>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</si>
  <si>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</si>
  <si>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</si>
  <si>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</si>
  <si>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</si>
  <si>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</si>
  <si>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</si>
  <si>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</si>
  <si>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</si>
  <si>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</si>
  <si>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</si>
  <si>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</si>
  <si>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</si>
  <si>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</si>
  <si>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</si>
  <si>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</si>
  <si>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</si>
  <si>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</si>
  <si>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</si>
  <si>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</si>
  <si>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</si>
  <si>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</si>
  <si>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</si>
  <si>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</si>
  <si>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</si>
  <si>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</si>
  <si>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</si>
  <si>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</si>
  <si>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</si>
  <si>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</si>
  <si>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</si>
  <si>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</si>
  <si>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</si>
  <si>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</si>
  <si>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25/02/24 - VENCIMENTO 01/03/24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</si>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</sst>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66" t="s">
        <v>82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126195</v>
      </c>
      <c r="C7" s="46">
        <f aca="true" t="shared" si="0" ref="C7:J7">+C8+C11</f>
        <v>93246</v>
      </c>
      <c r="D7" s="46">
        <f t="shared" si="0"/>
        <v>139420</v>
      </c>
      <c r="E7" s="46">
        <f t="shared" si="0"/>
        <v>72625</v>
      </c>
      <c r="F7" s="46">
        <f t="shared" si="0"/>
        <v>113298</v>
      </c>
      <c r="G7" s="46">
        <f t="shared" si="0"/>
        <v>98961</v>
      </c>
      <c r="H7" s="46">
        <f t="shared" si="0"/>
        <v>112728</v>
      </c>
      <c r="I7" s="46">
        <f t="shared" si="0"/>
        <v>161085</v>
      </c>
      <c r="J7" s="46">
        <f t="shared" si="0"/>
        <v>37117</v>
      </c>
      <c r="K7" s="38">
        <f aca="true" t="shared" si="1" ref="K7:K13">SUM(B7:J7)</f>
        <v>954675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126195</v>
      </c>
      <c r="C11" s="42">
        <v>93246</v>
      </c>
      <c r="D11" s="42">
        <v>139420</v>
      </c>
      <c r="E11" s="42">
        <v>72625</v>
      </c>
      <c r="F11" s="42">
        <v>113298</v>
      </c>
      <c r="G11" s="42">
        <v>98961</v>
      </c>
      <c r="H11" s="42">
        <v>112728</v>
      </c>
      <c r="I11" s="42">
        <v>161085</v>
      </c>
      <c r="J11" s="42">
        <v>37117</v>
      </c>
      <c r="K11" s="38">
        <f t="shared" si="1"/>
        <v>954675</v>
      </c>
      <c r="L11" s="59"/>
      <c r="M11" s="59"/>
      <c r="N11" s="59"/>
    </row>
    <row r="12" spans="1:14" ht="16.5" customHeight="1">
      <c r="A12" s="22" t="s">
        <v>79</v>
      </c>
      <c r="B12" s="42">
        <v>7822</v>
      </c>
      <c r="C12" s="42">
        <v>5792</v>
      </c>
      <c r="D12" s="42">
        <v>8647</v>
      </c>
      <c r="E12" s="42">
        <v>5806</v>
      </c>
      <c r="F12" s="42">
        <v>6254</v>
      </c>
      <c r="G12" s="42">
        <v>4627</v>
      </c>
      <c r="H12" s="42">
        <v>4927</v>
      </c>
      <c r="I12" s="42">
        <v>6899</v>
      </c>
      <c r="J12" s="42">
        <v>1306</v>
      </c>
      <c r="K12" s="38">
        <f t="shared" si="1"/>
        <v>52080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118373</v>
      </c>
      <c r="C13" s="42">
        <f>+C11-C12</f>
        <v>87454</v>
      </c>
      <c r="D13" s="42">
        <f>+D11-D12</f>
        <v>130773</v>
      </c>
      <c r="E13" s="42">
        <f aca="true" t="shared" si="3" ref="E13:J13">+E11-E12</f>
        <v>66819</v>
      </c>
      <c r="F13" s="42">
        <f t="shared" si="3"/>
        <v>107044</v>
      </c>
      <c r="G13" s="42">
        <f t="shared" si="3"/>
        <v>94334</v>
      </c>
      <c r="H13" s="42">
        <f t="shared" si="3"/>
        <v>107801</v>
      </c>
      <c r="I13" s="42">
        <f t="shared" si="3"/>
        <v>154186</v>
      </c>
      <c r="J13" s="42">
        <f t="shared" si="3"/>
        <v>35811</v>
      </c>
      <c r="K13" s="38">
        <f t="shared" si="1"/>
        <v>902595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1.073937788557822</v>
      </c>
      <c r="C18" s="39">
        <v>1.165121767818371</v>
      </c>
      <c r="D18" s="39">
        <v>1.086657706851757</v>
      </c>
      <c r="E18" s="39">
        <v>1.321872284666924</v>
      </c>
      <c r="F18" s="39">
        <v>0.972236063359974</v>
      </c>
      <c r="G18" s="39">
        <v>1.100693973375815</v>
      </c>
      <c r="H18" s="39">
        <v>1.132788531031895</v>
      </c>
      <c r="I18" s="39">
        <v>1.020355221049602</v>
      </c>
      <c r="J18" s="39">
        <v>1.079609337639847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641155.3300000002</v>
      </c>
      <c r="C20" s="36">
        <f aca="true" t="shared" si="4" ref="C20:J20">SUM(C21:C30)</f>
        <v>569995.5199999999</v>
      </c>
      <c r="D20" s="36">
        <f t="shared" si="4"/>
        <v>871056.74</v>
      </c>
      <c r="E20" s="36">
        <f t="shared" si="4"/>
        <v>488891.12</v>
      </c>
      <c r="F20" s="36">
        <f t="shared" si="4"/>
        <v>582507.4700000001</v>
      </c>
      <c r="G20" s="36">
        <f t="shared" si="4"/>
        <v>580021.9299999999</v>
      </c>
      <c r="H20" s="36">
        <f t="shared" si="4"/>
        <v>550519.2899999999</v>
      </c>
      <c r="I20" s="36">
        <f t="shared" si="4"/>
        <v>792588.6699999999</v>
      </c>
      <c r="J20" s="36">
        <f t="shared" si="4"/>
        <v>198372.19</v>
      </c>
      <c r="K20" s="36">
        <f aca="true" t="shared" si="5" ref="K20:K29">SUM(B20:J20)</f>
        <v>5275108.260000001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569757.81</v>
      </c>
      <c r="C21" s="58">
        <f>ROUND((C15+C16)*C7,2)</f>
        <v>462500.16</v>
      </c>
      <c r="D21" s="58">
        <f aca="true" t="shared" si="6" ref="D21:J21">ROUND((D15+D16)*D7,2)</f>
        <v>766600.87</v>
      </c>
      <c r="E21" s="58">
        <f t="shared" si="6"/>
        <v>347191.08</v>
      </c>
      <c r="F21" s="58">
        <f t="shared" si="6"/>
        <v>573185.91</v>
      </c>
      <c r="G21" s="58">
        <f t="shared" si="6"/>
        <v>505720.4</v>
      </c>
      <c r="H21" s="58">
        <f t="shared" si="6"/>
        <v>458690.23</v>
      </c>
      <c r="I21" s="58">
        <f t="shared" si="6"/>
        <v>662091.57</v>
      </c>
      <c r="J21" s="58">
        <f t="shared" si="6"/>
        <v>172623.74</v>
      </c>
      <c r="K21" s="30">
        <f t="shared" si="5"/>
        <v>4518361.7700000005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42126.63</v>
      </c>
      <c r="C22" s="30">
        <f t="shared" si="7"/>
        <v>76368.84</v>
      </c>
      <c r="D22" s="30">
        <f t="shared" si="7"/>
        <v>66431.87</v>
      </c>
      <c r="E22" s="30">
        <f t="shared" si="7"/>
        <v>111751.19</v>
      </c>
      <c r="F22" s="30">
        <f t="shared" si="7"/>
        <v>-15913.9</v>
      </c>
      <c r="G22" s="30">
        <f t="shared" si="7"/>
        <v>50923</v>
      </c>
      <c r="H22" s="30">
        <f t="shared" si="7"/>
        <v>60908.8</v>
      </c>
      <c r="I22" s="30">
        <f t="shared" si="7"/>
        <v>13477.02</v>
      </c>
      <c r="J22" s="30">
        <f t="shared" si="7"/>
        <v>13742.46</v>
      </c>
      <c r="K22" s="30">
        <f t="shared" si="5"/>
        <v>419815.91000000003</v>
      </c>
      <c r="L22"/>
      <c r="M22"/>
      <c r="N22"/>
    </row>
    <row r="23" spans="1:14" ht="16.5" customHeight="1">
      <c r="A23" s="18" t="s">
        <v>26</v>
      </c>
      <c r="B23" s="30">
        <v>24734.02</v>
      </c>
      <c r="C23" s="30">
        <v>24970.94</v>
      </c>
      <c r="D23" s="30">
        <v>29118.36</v>
      </c>
      <c r="E23" s="30">
        <v>22432.45</v>
      </c>
      <c r="F23" s="30">
        <v>21260.27</v>
      </c>
      <c r="G23" s="30">
        <v>19317.27</v>
      </c>
      <c r="H23" s="30">
        <v>25016.89</v>
      </c>
      <c r="I23" s="30">
        <v>33627.47</v>
      </c>
      <c r="J23" s="30">
        <v>9232.32</v>
      </c>
      <c r="K23" s="30">
        <f t="shared" si="5"/>
        <v>209709.99000000002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1304.02</v>
      </c>
      <c r="C26" s="30">
        <v>1158.49</v>
      </c>
      <c r="D26" s="30">
        <v>1772.66</v>
      </c>
      <c r="E26" s="30">
        <v>995.48</v>
      </c>
      <c r="F26" s="30">
        <v>1184.68</v>
      </c>
      <c r="G26" s="30">
        <v>1178.86</v>
      </c>
      <c r="H26" s="30">
        <v>1120.65</v>
      </c>
      <c r="I26" s="30">
        <v>1612.57</v>
      </c>
      <c r="J26" s="30">
        <v>404.6</v>
      </c>
      <c r="K26" s="30">
        <f t="shared" si="5"/>
        <v>10732.01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329.63</v>
      </c>
      <c r="J27" s="30">
        <v>126.42</v>
      </c>
      <c r="K27" s="30">
        <f t="shared" si="5"/>
        <v>2531.73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645.56</v>
      </c>
      <c r="G28" s="30">
        <v>732.69</v>
      </c>
      <c r="H28" s="30">
        <v>743.61</v>
      </c>
      <c r="I28" s="30">
        <v>1051.15</v>
      </c>
      <c r="J28" s="30">
        <v>350.53</v>
      </c>
      <c r="K28" s="30">
        <f t="shared" si="5"/>
        <v>7067.910000000001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76615.02</v>
      </c>
      <c r="J29" s="30">
        <v>0</v>
      </c>
      <c r="K29" s="30">
        <f t="shared" si="5"/>
        <v>76615.02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-511007.63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-115239.58</v>
      </c>
      <c r="K32" s="30">
        <f aca="true" t="shared" si="9" ref="K32:K40">SUM(B32:J32)</f>
        <v>-1004247.21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-511007.63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-115239.58</v>
      </c>
      <c r="K38" s="30">
        <f t="shared" si="9"/>
        <v>-1004247.21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641155.3300000002</v>
      </c>
      <c r="C55" s="27">
        <f t="shared" si="15"/>
        <v>569995.5199999999</v>
      </c>
      <c r="D55" s="27">
        <f t="shared" si="15"/>
        <v>360049.11</v>
      </c>
      <c r="E55" s="27">
        <f t="shared" si="15"/>
        <v>488891.12</v>
      </c>
      <c r="F55" s="27">
        <f t="shared" si="15"/>
        <v>582507.4700000001</v>
      </c>
      <c r="G55" s="27">
        <f t="shared" si="15"/>
        <v>580021.9299999999</v>
      </c>
      <c r="H55" s="27">
        <f t="shared" si="15"/>
        <v>172519.28999999992</v>
      </c>
      <c r="I55" s="27">
        <f t="shared" si="15"/>
        <v>792588.6699999999</v>
      </c>
      <c r="J55" s="27">
        <f t="shared" si="15"/>
        <v>83132.61</v>
      </c>
      <c r="K55" s="20">
        <f>SUM(B55:J55)</f>
        <v>4270861.050000001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641155.34</v>
      </c>
      <c r="C61" s="10">
        <f t="shared" si="17"/>
        <v>569995.5240269828</v>
      </c>
      <c r="D61" s="10">
        <f t="shared" si="17"/>
        <v>360049.113425085</v>
      </c>
      <c r="E61" s="10">
        <f t="shared" si="17"/>
        <v>488891.116112341</v>
      </c>
      <c r="F61" s="10">
        <f t="shared" si="17"/>
        <v>582507.4726774282</v>
      </c>
      <c r="G61" s="10">
        <f t="shared" si="17"/>
        <v>580021.9264548654</v>
      </c>
      <c r="H61" s="10">
        <f t="shared" si="17"/>
        <v>172519.29182575212</v>
      </c>
      <c r="I61" s="10">
        <f>SUM(I62:I74)</f>
        <v>792588.6699999999</v>
      </c>
      <c r="J61" s="10">
        <f t="shared" si="17"/>
        <v>83132.61159543463</v>
      </c>
      <c r="K61" s="5">
        <f>SUM(K62:K74)</f>
        <v>4270861.066117889</v>
      </c>
      <c r="L61" s="9"/>
    </row>
    <row r="62" spans="1:12" ht="16.5" customHeight="1">
      <c r="A62" s="7" t="s">
        <v>56</v>
      </c>
      <c r="B62" s="8">
        <v>560562.11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560562.11</v>
      </c>
      <c r="L62"/>
    </row>
    <row r="63" spans="1:12" ht="16.5" customHeight="1">
      <c r="A63" s="7" t="s">
        <v>57</v>
      </c>
      <c r="B63" s="8">
        <v>80593.23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80593.23</v>
      </c>
      <c r="L63"/>
    </row>
    <row r="64" spans="1:12" ht="16.5" customHeight="1">
      <c r="A64" s="7" t="s">
        <v>4</v>
      </c>
      <c r="B64" s="6">
        <v>0</v>
      </c>
      <c r="C64" s="8">
        <v>569995.5240269828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569995.5240269828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360049.113425085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360049.113425085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488891.116112341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488891.116112341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582507.4726774282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582507.4726774282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580021.9264548654</v>
      </c>
      <c r="H68" s="6">
        <v>0</v>
      </c>
      <c r="I68" s="6">
        <v>0</v>
      </c>
      <c r="J68" s="6">
        <v>0</v>
      </c>
      <c r="K68" s="5">
        <f t="shared" si="18"/>
        <v>580021.9264548654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172519.29182575212</v>
      </c>
      <c r="I69" s="6">
        <v>0</v>
      </c>
      <c r="J69" s="6">
        <v>0</v>
      </c>
      <c r="K69" s="5">
        <f t="shared" si="18"/>
        <v>172519.29182575212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335819.82</v>
      </c>
      <c r="J71" s="6">
        <v>0</v>
      </c>
      <c r="K71" s="5">
        <f t="shared" si="18"/>
        <v>335819.82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456768.85</v>
      </c>
      <c r="J72" s="6">
        <v>0</v>
      </c>
      <c r="K72" s="5">
        <f t="shared" si="18"/>
        <v>456768.85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83132.61159543463</v>
      </c>
      <c r="K73" s="5">
        <f t="shared" si="18"/>
        <v>83132.61159543463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2024-02-29T18:40:58Z</dcterms:modified>
  <cp:category/>
  <cp:version/>
  <cp:contentType/>
  <cp:contentStatus/>
</cp:coreProperties>
</file>