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<sst xmlns="http://schemas.openxmlformats.org/spreadsheetml/2006/main" count="83" uniqueCount="82">
  <si>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</si>
  <si>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</si>
  <si>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</si>
  <si>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</si>
  <si>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</si>
  <si>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</si>
  <si>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</si>
  <si>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</si>
  <si>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</si>
  <si>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</si>
  <si>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</si>
  <si>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</si>
  <si>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</si>
  <si>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</si>
  <si>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</si>
  <si>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</si>
  <si>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</si>
  <si>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</si>
  <si>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</si>
  <si>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</si>
  <si>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</si>
  <si>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</si>
  <si>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</si>
  <si>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</si>
  <si>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</si>
  <si>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</si>
  <si>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</si>
  <si>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</si>
  <si>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</si>
  <si>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</si>
  <si>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</si>
  <si>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</si>
  <si>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</si>
  <si>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</si>
  <si>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</si>
  <si>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</si>
  <si>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</si>
  <si>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</si>
  <si>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</si>
  <si>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</si>
  <si>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</si>
  <si>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</si>
  <si>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</si>
  <si>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</si>
  <si>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</si>
  <si>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</si>
  <si>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</si>
  <si>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</si>
  <si>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</si>
  <si>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</si>
  <si>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</si>
  <si>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</si>
  <si>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</si>
  <si>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</si>
  <si>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</si>
  <si>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</si>
  <si>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</si>
  <si>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</si>
  <si>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</si>
  <si>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</si>
  <si>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</si>
  <si>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</si>
  <si>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</si>
  <si>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</si>
  <si>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</si>
  <si>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</si>
  <si>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</si>
  <si>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</si>
  <si>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</si>
  <si>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</si>
  <si>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</si>
  <si>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</si>
  <si>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</si>
  <si>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</si>
  <si>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</si>
  <si>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</si>
  <si>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</si>
  <si>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</si>
  <si>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</si>
  <si>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</si>
  <si>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21/02/24 - VENCIMENTO 28/02/24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</si>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</sst>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340997</v>
      </c>
      <c r="C7" s="46">
        <f aca="true" t="shared" si="0" ref="C7:J7">+C8+C11</f>
        <v>274852</v>
      </c>
      <c r="D7" s="46">
        <f t="shared" si="0"/>
        <v>321325</v>
      </c>
      <c r="E7" s="46">
        <f t="shared" si="0"/>
        <v>190003</v>
      </c>
      <c r="F7" s="46">
        <f t="shared" si="0"/>
        <v>240195</v>
      </c>
      <c r="G7" s="46">
        <f t="shared" si="0"/>
        <v>241744</v>
      </c>
      <c r="H7" s="46">
        <f t="shared" si="0"/>
        <v>263388</v>
      </c>
      <c r="I7" s="46">
        <f t="shared" si="0"/>
        <v>371253</v>
      </c>
      <c r="J7" s="46">
        <f t="shared" si="0"/>
        <v>126644</v>
      </c>
      <c r="K7" s="38">
        <f aca="true" t="shared" si="1" ref="K7:K13">SUM(B7:J7)</f>
        <v>2370401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16224</v>
      </c>
      <c r="C8" s="44">
        <f t="shared" si="2"/>
        <v>16081</v>
      </c>
      <c r="D8" s="44">
        <f t="shared" si="2"/>
        <v>14556</v>
      </c>
      <c r="E8" s="44">
        <f t="shared" si="2"/>
        <v>11122</v>
      </c>
      <c r="F8" s="44">
        <f t="shared" si="2"/>
        <v>11246</v>
      </c>
      <c r="G8" s="44">
        <f t="shared" si="2"/>
        <v>6052</v>
      </c>
      <c r="H8" s="44">
        <f t="shared" si="2"/>
        <v>5306</v>
      </c>
      <c r="I8" s="44">
        <f t="shared" si="2"/>
        <v>15986</v>
      </c>
      <c r="J8" s="44">
        <f t="shared" si="2"/>
        <v>3558</v>
      </c>
      <c r="K8" s="38">
        <f t="shared" si="1"/>
        <v>100131</v>
      </c>
      <c r="L8"/>
      <c r="M8"/>
      <c r="N8"/>
    </row>
    <row r="9" spans="1:14" ht="16.5" customHeight="1">
      <c r="A9" s="22" t="s">
        <v>32</v>
      </c>
      <c r="B9" s="44">
        <v>16156</v>
      </c>
      <c r="C9" s="44">
        <v>16078</v>
      </c>
      <c r="D9" s="44">
        <v>14556</v>
      </c>
      <c r="E9" s="44">
        <v>10819</v>
      </c>
      <c r="F9" s="44">
        <v>11237</v>
      </c>
      <c r="G9" s="44">
        <v>6051</v>
      </c>
      <c r="H9" s="44">
        <v>5306</v>
      </c>
      <c r="I9" s="44">
        <v>15908</v>
      </c>
      <c r="J9" s="44">
        <v>3558</v>
      </c>
      <c r="K9" s="38">
        <f t="shared" si="1"/>
        <v>99669</v>
      </c>
      <c r="L9"/>
      <c r="M9"/>
      <c r="N9"/>
    </row>
    <row r="10" spans="1:14" ht="16.5" customHeight="1">
      <c r="A10" s="22" t="s">
        <v>31</v>
      </c>
      <c r="B10" s="44">
        <v>68</v>
      </c>
      <c r="C10" s="44">
        <v>3</v>
      </c>
      <c r="D10" s="44">
        <v>0</v>
      </c>
      <c r="E10" s="44">
        <v>303</v>
      </c>
      <c r="F10" s="44">
        <v>9</v>
      </c>
      <c r="G10" s="44">
        <v>1</v>
      </c>
      <c r="H10" s="44">
        <v>0</v>
      </c>
      <c r="I10" s="44">
        <v>78</v>
      </c>
      <c r="J10" s="44">
        <v>0</v>
      </c>
      <c r="K10" s="38">
        <f t="shared" si="1"/>
        <v>462</v>
      </c>
      <c r="L10"/>
      <c r="M10"/>
      <c r="N10"/>
    </row>
    <row r="11" spans="1:14" ht="16.5" customHeight="1">
      <c r="A11" s="43" t="s">
        <v>67</v>
      </c>
      <c r="B11" s="42">
        <v>324773</v>
      </c>
      <c r="C11" s="42">
        <v>258771</v>
      </c>
      <c r="D11" s="42">
        <v>306769</v>
      </c>
      <c r="E11" s="42">
        <v>178881</v>
      </c>
      <c r="F11" s="42">
        <v>228949</v>
      </c>
      <c r="G11" s="42">
        <v>235692</v>
      </c>
      <c r="H11" s="42">
        <v>258082</v>
      </c>
      <c r="I11" s="42">
        <v>355267</v>
      </c>
      <c r="J11" s="42">
        <v>123086</v>
      </c>
      <c r="K11" s="38">
        <f t="shared" si="1"/>
        <v>2270270</v>
      </c>
      <c r="L11" s="59"/>
      <c r="M11" s="59"/>
      <c r="N11" s="59"/>
    </row>
    <row r="12" spans="1:14" ht="16.5" customHeight="1">
      <c r="A12" s="22" t="s">
        <v>79</v>
      </c>
      <c r="B12" s="42">
        <v>21653</v>
      </c>
      <c r="C12" s="42">
        <v>19285</v>
      </c>
      <c r="D12" s="42">
        <v>22697</v>
      </c>
      <c r="E12" s="42">
        <v>15800</v>
      </c>
      <c r="F12" s="42">
        <v>13541</v>
      </c>
      <c r="G12" s="42">
        <v>12633</v>
      </c>
      <c r="H12" s="42">
        <v>12818</v>
      </c>
      <c r="I12" s="42">
        <v>18517</v>
      </c>
      <c r="J12" s="42">
        <v>5085</v>
      </c>
      <c r="K12" s="38">
        <f t="shared" si="1"/>
        <v>142029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303120</v>
      </c>
      <c r="C13" s="42">
        <f>+C11-C12</f>
        <v>239486</v>
      </c>
      <c r="D13" s="42">
        <f>+D11-D12</f>
        <v>284072</v>
      </c>
      <c r="E13" s="42">
        <f aca="true" t="shared" si="3" ref="E13:J13">+E11-E12</f>
        <v>163081</v>
      </c>
      <c r="F13" s="42">
        <f t="shared" si="3"/>
        <v>215408</v>
      </c>
      <c r="G13" s="42">
        <f t="shared" si="3"/>
        <v>223059</v>
      </c>
      <c r="H13" s="42">
        <f t="shared" si="3"/>
        <v>245264</v>
      </c>
      <c r="I13" s="42">
        <f t="shared" si="3"/>
        <v>336750</v>
      </c>
      <c r="J13" s="42">
        <f t="shared" si="3"/>
        <v>118001</v>
      </c>
      <c r="K13" s="38">
        <f t="shared" si="1"/>
        <v>2128241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1.079460530473216</v>
      </c>
      <c r="C18" s="39">
        <v>1.147559013134931</v>
      </c>
      <c r="D18" s="39">
        <v>1.07511441210712</v>
      </c>
      <c r="E18" s="39">
        <v>1.302063809288435</v>
      </c>
      <c r="F18" s="39">
        <v>0.942713614909521</v>
      </c>
      <c r="G18" s="39">
        <v>1.020138506826119</v>
      </c>
      <c r="H18" s="39">
        <v>1.083705122728463</v>
      </c>
      <c r="I18" s="39">
        <v>1.016390089298198</v>
      </c>
      <c r="J18" s="39">
        <v>0.981076023587174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1728800.6900000004</v>
      </c>
      <c r="C20" s="36">
        <f aca="true" t="shared" si="4" ref="C20:J20">SUM(C21:C30)</f>
        <v>1625991.3999999997</v>
      </c>
      <c r="D20" s="36">
        <f t="shared" si="4"/>
        <v>1970357.2800000005</v>
      </c>
      <c r="E20" s="36">
        <f t="shared" si="4"/>
        <v>1232910.3099999998</v>
      </c>
      <c r="F20" s="36">
        <f t="shared" si="4"/>
        <v>1187797.0000000002</v>
      </c>
      <c r="G20" s="36">
        <f t="shared" si="4"/>
        <v>1305500.0300000003</v>
      </c>
      <c r="H20" s="36">
        <f t="shared" si="4"/>
        <v>1210925.7600000002</v>
      </c>
      <c r="I20" s="36">
        <f t="shared" si="4"/>
        <v>1705233.5599999998</v>
      </c>
      <c r="J20" s="36">
        <f t="shared" si="4"/>
        <v>600942.2200000001</v>
      </c>
      <c r="K20" s="36">
        <f aca="true" t="shared" si="5" ref="K20:K29">SUM(B20:J20)</f>
        <v>12568458.250000002</v>
      </c>
      <c r="L20"/>
      <c r="M20"/>
      <c r="N20"/>
    </row>
    <row r="21" spans="1:14" ht="16.5" customHeight="1">
      <c r="A21" s="35" t="s">
        <v>28</v>
      </c>
      <c r="B21" s="58">
        <f>ROUND((B15+B16)*B7,2)</f>
        <v>1539567.36</v>
      </c>
      <c r="C21" s="58">
        <f>ROUND((C15+C16)*C7,2)</f>
        <v>1363265.92</v>
      </c>
      <c r="D21" s="58">
        <f aca="true" t="shared" si="6" ref="D21:J21">ROUND((D15+D16)*D7,2)</f>
        <v>1766805.51</v>
      </c>
      <c r="E21" s="58">
        <f t="shared" si="6"/>
        <v>908328.34</v>
      </c>
      <c r="F21" s="58">
        <f t="shared" si="6"/>
        <v>1215170.52</v>
      </c>
      <c r="G21" s="58">
        <f t="shared" si="6"/>
        <v>1235384.36</v>
      </c>
      <c r="H21" s="58">
        <f t="shared" si="6"/>
        <v>1071725.77</v>
      </c>
      <c r="I21" s="58">
        <f t="shared" si="6"/>
        <v>1525924.08</v>
      </c>
      <c r="J21" s="58">
        <f t="shared" si="6"/>
        <v>588995.92</v>
      </c>
      <c r="K21" s="30">
        <f t="shared" si="5"/>
        <v>11215167.780000001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122334.84</v>
      </c>
      <c r="C22" s="30">
        <f t="shared" si="7"/>
        <v>201162.17</v>
      </c>
      <c r="D22" s="30">
        <f t="shared" si="7"/>
        <v>132712.56</v>
      </c>
      <c r="E22" s="30">
        <f t="shared" si="7"/>
        <v>274373.12</v>
      </c>
      <c r="F22" s="30">
        <f t="shared" si="7"/>
        <v>-69612.73</v>
      </c>
      <c r="G22" s="30">
        <f t="shared" si="7"/>
        <v>24878.8</v>
      </c>
      <c r="H22" s="30">
        <f t="shared" si="7"/>
        <v>89708.94</v>
      </c>
      <c r="I22" s="30">
        <f t="shared" si="7"/>
        <v>25010.03</v>
      </c>
      <c r="J22" s="30">
        <f t="shared" si="7"/>
        <v>-11146.14</v>
      </c>
      <c r="K22" s="30">
        <f t="shared" si="5"/>
        <v>789421.59</v>
      </c>
      <c r="L22"/>
      <c r="M22"/>
      <c r="N22"/>
    </row>
    <row r="23" spans="1:14" ht="16.5" customHeight="1">
      <c r="A23" s="18" t="s">
        <v>26</v>
      </c>
      <c r="B23" s="30">
        <v>62166.59</v>
      </c>
      <c r="C23" s="30">
        <v>55157.41</v>
      </c>
      <c r="D23" s="30">
        <v>61997.61</v>
      </c>
      <c r="E23" s="30">
        <v>42619.68</v>
      </c>
      <c r="F23" s="30">
        <v>38418.29</v>
      </c>
      <c r="G23" s="30">
        <v>41222.18</v>
      </c>
      <c r="H23" s="30">
        <v>43657.54</v>
      </c>
      <c r="I23" s="30">
        <v>71347.42</v>
      </c>
      <c r="J23" s="30">
        <v>20202.34</v>
      </c>
      <c r="K23" s="30">
        <f t="shared" si="5"/>
        <v>436789.06</v>
      </c>
      <c r="L23"/>
      <c r="M23"/>
      <c r="N23"/>
    </row>
    <row r="24" spans="1:14" ht="16.5" customHeight="1">
      <c r="A24" s="18" t="s">
        <v>25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1499.05</v>
      </c>
      <c r="C26" s="30">
        <v>1408.81</v>
      </c>
      <c r="D26" s="30">
        <v>1708.62</v>
      </c>
      <c r="E26" s="30">
        <v>1068.25</v>
      </c>
      <c r="F26" s="30">
        <v>1030.41</v>
      </c>
      <c r="G26" s="30">
        <v>1132.29</v>
      </c>
      <c r="H26" s="30">
        <v>1050.79</v>
      </c>
      <c r="I26" s="30">
        <v>1478.67</v>
      </c>
      <c r="J26" s="30">
        <v>521.03</v>
      </c>
      <c r="K26" s="30">
        <f t="shared" si="5"/>
        <v>10897.92</v>
      </c>
      <c r="L26" s="59"/>
      <c r="M26" s="59"/>
      <c r="N26" s="59"/>
    </row>
    <row r="27" spans="1:14" ht="16.5" customHeight="1">
      <c r="A27" s="18" t="s">
        <v>76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329.63</v>
      </c>
      <c r="J27" s="30">
        <v>126.42</v>
      </c>
      <c r="K27" s="30">
        <f t="shared" si="5"/>
        <v>2531.73</v>
      </c>
      <c r="L27" s="59"/>
      <c r="M27" s="59"/>
      <c r="N27" s="59"/>
    </row>
    <row r="28" spans="1:14" ht="16.5" customHeight="1">
      <c r="A28" s="18" t="s">
        <v>77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645.56</v>
      </c>
      <c r="G28" s="30">
        <v>732.69</v>
      </c>
      <c r="H28" s="30">
        <v>743.61</v>
      </c>
      <c r="I28" s="30">
        <v>1051.15</v>
      </c>
      <c r="J28" s="30">
        <v>350.53</v>
      </c>
      <c r="K28" s="30">
        <f t="shared" si="5"/>
        <v>7067.910000000001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76308.34</v>
      </c>
      <c r="J29" s="30">
        <v>0</v>
      </c>
      <c r="K29" s="30">
        <f t="shared" si="5"/>
        <v>76308.34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-102266.84999999999</v>
      </c>
      <c r="C32" s="30">
        <f t="shared" si="8"/>
        <v>-77925.5</v>
      </c>
      <c r="D32" s="30">
        <f t="shared" si="8"/>
        <v>-103931.12999999989</v>
      </c>
      <c r="E32" s="30">
        <f t="shared" si="8"/>
        <v>-95008.2</v>
      </c>
      <c r="F32" s="30">
        <f t="shared" si="8"/>
        <v>-49442.8</v>
      </c>
      <c r="G32" s="30">
        <f t="shared" si="8"/>
        <v>-59692.3</v>
      </c>
      <c r="H32" s="30">
        <f t="shared" si="8"/>
        <v>-29531.86</v>
      </c>
      <c r="I32" s="30">
        <f t="shared" si="8"/>
        <v>-79647.98</v>
      </c>
      <c r="J32" s="30">
        <f t="shared" si="8"/>
        <v>-25872.70000000002</v>
      </c>
      <c r="K32" s="30">
        <f aca="true" t="shared" si="9" ref="K32:K40">SUM(B32:J32)</f>
        <v>-623319.32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-102266.84999999999</v>
      </c>
      <c r="C33" s="30">
        <f t="shared" si="10"/>
        <v>-77925.5</v>
      </c>
      <c r="D33" s="30">
        <f t="shared" si="10"/>
        <v>-78923.5</v>
      </c>
      <c r="E33" s="30">
        <f t="shared" si="10"/>
        <v>-95008.2</v>
      </c>
      <c r="F33" s="30">
        <f t="shared" si="10"/>
        <v>-49442.8</v>
      </c>
      <c r="G33" s="30">
        <f t="shared" si="10"/>
        <v>-59692.3</v>
      </c>
      <c r="H33" s="30">
        <f t="shared" si="10"/>
        <v>-29531.86</v>
      </c>
      <c r="I33" s="30">
        <f t="shared" si="10"/>
        <v>-79647.98</v>
      </c>
      <c r="J33" s="30">
        <f t="shared" si="10"/>
        <v>-18633.120000000003</v>
      </c>
      <c r="K33" s="30">
        <f t="shared" si="9"/>
        <v>-591072.11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-71086.4</v>
      </c>
      <c r="C34" s="30">
        <f t="shared" si="11"/>
        <v>-70743.2</v>
      </c>
      <c r="D34" s="30">
        <f t="shared" si="11"/>
        <v>-64046.4</v>
      </c>
      <c r="E34" s="30">
        <f t="shared" si="11"/>
        <v>-47603.6</v>
      </c>
      <c r="F34" s="30">
        <f t="shared" si="11"/>
        <v>-49442.8</v>
      </c>
      <c r="G34" s="30">
        <f t="shared" si="11"/>
        <v>-26624.4</v>
      </c>
      <c r="H34" s="30">
        <f t="shared" si="11"/>
        <v>-23346.4</v>
      </c>
      <c r="I34" s="30">
        <f t="shared" si="11"/>
        <v>-69995.2</v>
      </c>
      <c r="J34" s="30">
        <f t="shared" si="11"/>
        <v>-15655.2</v>
      </c>
      <c r="K34" s="30">
        <f t="shared" si="9"/>
        <v>-438543.60000000003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-31180.45</v>
      </c>
      <c r="C37" s="30">
        <v>-7182.3</v>
      </c>
      <c r="D37" s="30">
        <v>-14877.1</v>
      </c>
      <c r="E37" s="30">
        <v>-47404.6</v>
      </c>
      <c r="F37" s="26">
        <v>0</v>
      </c>
      <c r="G37" s="30">
        <v>-33067.9</v>
      </c>
      <c r="H37" s="30">
        <v>-6185.46</v>
      </c>
      <c r="I37" s="30">
        <v>-9652.78</v>
      </c>
      <c r="J37" s="30">
        <v>-2977.92</v>
      </c>
      <c r="K37" s="30">
        <f t="shared" si="9"/>
        <v>-152528.51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-25007.62999999989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-7239.580000000016</v>
      </c>
      <c r="K38" s="30">
        <f t="shared" si="9"/>
        <v>-32247.209999999905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1626533.8400000003</v>
      </c>
      <c r="C55" s="27">
        <f t="shared" si="15"/>
        <v>1548065.8999999997</v>
      </c>
      <c r="D55" s="27">
        <f t="shared" si="15"/>
        <v>1866426.1500000006</v>
      </c>
      <c r="E55" s="27">
        <f t="shared" si="15"/>
        <v>1137902.1099999999</v>
      </c>
      <c r="F55" s="27">
        <f t="shared" si="15"/>
        <v>1138354.2000000002</v>
      </c>
      <c r="G55" s="27">
        <f t="shared" si="15"/>
        <v>1245807.7300000002</v>
      </c>
      <c r="H55" s="27">
        <f t="shared" si="15"/>
        <v>1181393.9000000001</v>
      </c>
      <c r="I55" s="27">
        <f t="shared" si="15"/>
        <v>1625585.5799999998</v>
      </c>
      <c r="J55" s="27">
        <f t="shared" si="15"/>
        <v>575069.52</v>
      </c>
      <c r="K55" s="20">
        <f>SUM(B55:J55)</f>
        <v>11945138.93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1626533.84</v>
      </c>
      <c r="C61" s="10">
        <f t="shared" si="17"/>
        <v>1548065.9</v>
      </c>
      <c r="D61" s="10">
        <f t="shared" si="17"/>
        <v>1866426.15</v>
      </c>
      <c r="E61" s="10">
        <f t="shared" si="17"/>
        <v>1137902.11</v>
      </c>
      <c r="F61" s="10">
        <f t="shared" si="17"/>
        <v>1138354.2</v>
      </c>
      <c r="G61" s="10">
        <f t="shared" si="17"/>
        <v>1245807.73</v>
      </c>
      <c r="H61" s="10">
        <f t="shared" si="17"/>
        <v>1181393.9</v>
      </c>
      <c r="I61" s="10">
        <f>SUM(I62:I74)</f>
        <v>1625585.58</v>
      </c>
      <c r="J61" s="10">
        <f t="shared" si="17"/>
        <v>575069.52</v>
      </c>
      <c r="K61" s="5">
        <f>SUM(K62:K74)</f>
        <v>11945138.930000002</v>
      </c>
      <c r="L61" s="9"/>
    </row>
    <row r="62" spans="1:12" ht="16.5" customHeight="1">
      <c r="A62" s="7" t="s">
        <v>56</v>
      </c>
      <c r="B62" s="8">
        <v>1424193.03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1424193.03</v>
      </c>
      <c r="L62"/>
    </row>
    <row r="63" spans="1:12" ht="16.5" customHeight="1">
      <c r="A63" s="7" t="s">
        <v>57</v>
      </c>
      <c r="B63" s="8">
        <v>202340.81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202340.81</v>
      </c>
      <c r="L63"/>
    </row>
    <row r="64" spans="1:12" ht="16.5" customHeight="1">
      <c r="A64" s="7" t="s">
        <v>4</v>
      </c>
      <c r="B64" s="6">
        <v>0</v>
      </c>
      <c r="C64" s="8">
        <v>1548065.9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1548065.9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1866426.15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1866426.15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1137902.11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1137902.11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1138354.2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1138354.2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1245807.73</v>
      </c>
      <c r="H68" s="6">
        <v>0</v>
      </c>
      <c r="I68" s="6">
        <v>0</v>
      </c>
      <c r="J68" s="6">
        <v>0</v>
      </c>
      <c r="K68" s="5">
        <f t="shared" si="18"/>
        <v>1245807.73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1181393.9</v>
      </c>
      <c r="I69" s="6">
        <v>0</v>
      </c>
      <c r="J69" s="6">
        <v>0</v>
      </c>
      <c r="K69" s="5">
        <f t="shared" si="18"/>
        <v>1181393.9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604555.28</v>
      </c>
      <c r="J71" s="6">
        <v>0</v>
      </c>
      <c r="K71" s="5">
        <f t="shared" si="18"/>
        <v>604555.28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1021030.3</v>
      </c>
      <c r="J72" s="6">
        <v>0</v>
      </c>
      <c r="K72" s="5">
        <f t="shared" si="18"/>
        <v>1021030.3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575069.52</v>
      </c>
      <c r="K73" s="5">
        <f t="shared" si="18"/>
        <v>575069.52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2024-02-27T19:15:25Z</dcterms:modified>
  <cp:category/>
  <cp:version/>
  <cp:contentType/>
  <cp:contentStatus/>
</cp:coreProperties>
</file>