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<sst xmlns="http://schemas.openxmlformats.org/spreadsheetml/2006/main" count="83" uniqueCount="82">
  <si>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</si>
  <si>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</si>
  <si>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</si>
  <si>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</si>
  <si>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</si>
  <si>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</si>
  <si>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</si>
  <si>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</si>
  <si>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</si>
  <si>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</si>
  <si>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</si>
  <si>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</si>
  <si>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</si>
  <si>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</si>
  <si>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</si>
  <si>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</si>
  <si>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</si>
  <si>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</si>
  <si>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</si>
  <si>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</si>
  <si>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</si>
  <si>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</si>
  <si>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</si>
  <si>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</si>
  <si>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</si>
  <si>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</si>
  <si>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</si>
  <si>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</si>
  <si>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</si>
  <si>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</si>
  <si>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</si>
  <si>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</si>
  <si>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</si>
  <si>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</si>
  <si>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</si>
  <si>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</si>
  <si>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</si>
  <si>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</si>
  <si>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</si>
  <si>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</si>
  <si>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</si>
  <si>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</si>
  <si>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</si>
  <si>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</si>
  <si>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</si>
  <si>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</si>
  <si>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</si>
  <si>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</si>
  <si>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</si>
  <si>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</si>
  <si>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</si>
  <si>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</si>
  <si>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</si>
  <si>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</si>
  <si>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</si>
  <si>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</si>
  <si>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</si>
  <si>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</si>
  <si>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</si>
  <si>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</si>
  <si>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</si>
  <si>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</si>
  <si>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</si>
  <si>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</si>
  <si>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</si>
  <si>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</si>
  <si>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</si>
  <si>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</si>
  <si>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</si>
  <si>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</si>
  <si>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</si>
  <si>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</si>
  <si>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</si>
  <si>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</si>
  <si>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</si>
  <si>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</si>
  <si>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</si>
  <si>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</si>
  <si>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</si>
  <si>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</si>
  <si>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20/02/24 - VENCIMENTO 27/02/24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</si>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</sst>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342963</v>
      </c>
      <c r="C7" s="46">
        <f aca="true" t="shared" si="0" ref="C7:J7">+C8+C11</f>
        <v>275873</v>
      </c>
      <c r="D7" s="46">
        <f t="shared" si="0"/>
        <v>330108</v>
      </c>
      <c r="E7" s="46">
        <f t="shared" si="0"/>
        <v>190084</v>
      </c>
      <c r="F7" s="46">
        <f t="shared" si="0"/>
        <v>240382</v>
      </c>
      <c r="G7" s="46">
        <f t="shared" si="0"/>
        <v>233978</v>
      </c>
      <c r="H7" s="46">
        <f t="shared" si="0"/>
        <v>256933</v>
      </c>
      <c r="I7" s="46">
        <f t="shared" si="0"/>
        <v>371065</v>
      </c>
      <c r="J7" s="46">
        <f t="shared" si="0"/>
        <v>123069</v>
      </c>
      <c r="K7" s="38">
        <f aca="true" t="shared" si="1" ref="K7:K13">SUM(B7:J7)</f>
        <v>2364455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16418</v>
      </c>
      <c r="C8" s="44">
        <f t="shared" si="2"/>
        <v>16173</v>
      </c>
      <c r="D8" s="44">
        <f t="shared" si="2"/>
        <v>15077</v>
      </c>
      <c r="E8" s="44">
        <f t="shared" si="2"/>
        <v>11224</v>
      </c>
      <c r="F8" s="44">
        <f t="shared" si="2"/>
        <v>11591</v>
      </c>
      <c r="G8" s="44">
        <f t="shared" si="2"/>
        <v>6166</v>
      </c>
      <c r="H8" s="44">
        <f t="shared" si="2"/>
        <v>5210</v>
      </c>
      <c r="I8" s="44">
        <f t="shared" si="2"/>
        <v>16014</v>
      </c>
      <c r="J8" s="44">
        <f t="shared" si="2"/>
        <v>3454</v>
      </c>
      <c r="K8" s="38">
        <f t="shared" si="1"/>
        <v>101327</v>
      </c>
      <c r="L8"/>
      <c r="M8"/>
      <c r="N8"/>
    </row>
    <row r="9" spans="1:14" ht="16.5" customHeight="1">
      <c r="A9" s="22" t="s">
        <v>32</v>
      </c>
      <c r="B9" s="44">
        <v>16359</v>
      </c>
      <c r="C9" s="44">
        <v>16170</v>
      </c>
      <c r="D9" s="44">
        <v>15077</v>
      </c>
      <c r="E9" s="44">
        <v>10935</v>
      </c>
      <c r="F9" s="44">
        <v>11576</v>
      </c>
      <c r="G9" s="44">
        <v>6164</v>
      </c>
      <c r="H9" s="44">
        <v>5210</v>
      </c>
      <c r="I9" s="44">
        <v>15948</v>
      </c>
      <c r="J9" s="44">
        <v>3454</v>
      </c>
      <c r="K9" s="38">
        <f t="shared" si="1"/>
        <v>100893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3</v>
      </c>
      <c r="D10" s="44">
        <v>0</v>
      </c>
      <c r="E10" s="44">
        <v>289</v>
      </c>
      <c r="F10" s="44">
        <v>15</v>
      </c>
      <c r="G10" s="44">
        <v>2</v>
      </c>
      <c r="H10" s="44">
        <v>0</v>
      </c>
      <c r="I10" s="44">
        <v>66</v>
      </c>
      <c r="J10" s="44">
        <v>0</v>
      </c>
      <c r="K10" s="38">
        <f t="shared" si="1"/>
        <v>434</v>
      </c>
      <c r="L10"/>
      <c r="M10"/>
      <c r="N10"/>
    </row>
    <row r="11" spans="1:14" ht="16.5" customHeight="1">
      <c r="A11" s="43" t="s">
        <v>67</v>
      </c>
      <c r="B11" s="42">
        <v>326545</v>
      </c>
      <c r="C11" s="42">
        <v>259700</v>
      </c>
      <c r="D11" s="42">
        <v>315031</v>
      </c>
      <c r="E11" s="42">
        <v>178860</v>
      </c>
      <c r="F11" s="42">
        <v>228791</v>
      </c>
      <c r="G11" s="42">
        <v>227812</v>
      </c>
      <c r="H11" s="42">
        <v>251723</v>
      </c>
      <c r="I11" s="42">
        <v>355051</v>
      </c>
      <c r="J11" s="42">
        <v>119615</v>
      </c>
      <c r="K11" s="38">
        <f t="shared" si="1"/>
        <v>2263128</v>
      </c>
      <c r="L11" s="59"/>
      <c r="M11" s="59"/>
      <c r="N11" s="59"/>
    </row>
    <row r="12" spans="1:14" ht="16.5" customHeight="1">
      <c r="A12" s="22" t="s">
        <v>79</v>
      </c>
      <c r="B12" s="42">
        <v>21507</v>
      </c>
      <c r="C12" s="42">
        <v>19199</v>
      </c>
      <c r="D12" s="42">
        <v>22994</v>
      </c>
      <c r="E12" s="42">
        <v>15778</v>
      </c>
      <c r="F12" s="42">
        <v>12925</v>
      </c>
      <c r="G12" s="42">
        <v>12328</v>
      </c>
      <c r="H12" s="42">
        <v>12574</v>
      </c>
      <c r="I12" s="42">
        <v>18634</v>
      </c>
      <c r="J12" s="42">
        <v>4941</v>
      </c>
      <c r="K12" s="38">
        <f t="shared" si="1"/>
        <v>140880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305038</v>
      </c>
      <c r="C13" s="42">
        <f>+C11-C12</f>
        <v>240501</v>
      </c>
      <c r="D13" s="42">
        <f>+D11-D12</f>
        <v>292037</v>
      </c>
      <c r="E13" s="42">
        <f aca="true" t="shared" si="3" ref="E13:J13">+E11-E12</f>
        <v>163082</v>
      </c>
      <c r="F13" s="42">
        <f t="shared" si="3"/>
        <v>215866</v>
      </c>
      <c r="G13" s="42">
        <f t="shared" si="3"/>
        <v>215484</v>
      </c>
      <c r="H13" s="42">
        <f t="shared" si="3"/>
        <v>239149</v>
      </c>
      <c r="I13" s="42">
        <f t="shared" si="3"/>
        <v>336417</v>
      </c>
      <c r="J13" s="42">
        <f t="shared" si="3"/>
        <v>114674</v>
      </c>
      <c r="K13" s="38">
        <f t="shared" si="1"/>
        <v>2122248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1.076054244839112</v>
      </c>
      <c r="C18" s="39">
        <v>1.149142866318899</v>
      </c>
      <c r="D18" s="39">
        <v>1.061579698143332</v>
      </c>
      <c r="E18" s="39">
        <v>1.2955449247043</v>
      </c>
      <c r="F18" s="39">
        <v>0.974789137528217</v>
      </c>
      <c r="G18" s="39">
        <v>1.087336237623335</v>
      </c>
      <c r="H18" s="39">
        <v>1.107277071701998</v>
      </c>
      <c r="I18" s="39">
        <v>1.01888522012769</v>
      </c>
      <c r="J18" s="39">
        <v>1.000739657943279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1733133.65</v>
      </c>
      <c r="C20" s="36">
        <f aca="true" t="shared" si="4" ref="C20:J20">SUM(C21:C30)</f>
        <v>1634616.2899999998</v>
      </c>
      <c r="D20" s="36">
        <f t="shared" si="4"/>
        <v>1998726.6200000003</v>
      </c>
      <c r="E20" s="36">
        <f t="shared" si="4"/>
        <v>1226942.22</v>
      </c>
      <c r="F20" s="36">
        <f t="shared" si="4"/>
        <v>1229954.3700000003</v>
      </c>
      <c r="G20" s="36">
        <f t="shared" si="4"/>
        <v>1347962.81</v>
      </c>
      <c r="H20" s="36">
        <f t="shared" si="4"/>
        <v>1207538.2400000002</v>
      </c>
      <c r="I20" s="36">
        <f t="shared" si="4"/>
        <v>1709205</v>
      </c>
      <c r="J20" s="36">
        <f t="shared" si="4"/>
        <v>595771.0500000002</v>
      </c>
      <c r="K20" s="36">
        <f aca="true" t="shared" si="5" ref="K20:K29">SUM(B20:J20)</f>
        <v>12683850.25</v>
      </c>
      <c r="L20"/>
      <c r="M20"/>
      <c r="N20"/>
    </row>
    <row r="21" spans="1:14" ht="16.5" customHeight="1">
      <c r="A21" s="35" t="s">
        <v>28</v>
      </c>
      <c r="B21" s="58">
        <f>ROUND((B15+B16)*B7,2)</f>
        <v>1548443.65</v>
      </c>
      <c r="C21" s="58">
        <f>ROUND((C15+C16)*C7,2)</f>
        <v>1368330.08</v>
      </c>
      <c r="D21" s="58">
        <f aca="true" t="shared" si="6" ref="D21:J21">ROUND((D15+D16)*D7,2)</f>
        <v>1815098.84</v>
      </c>
      <c r="E21" s="58">
        <f t="shared" si="6"/>
        <v>908715.57</v>
      </c>
      <c r="F21" s="58">
        <f t="shared" si="6"/>
        <v>1216116.58</v>
      </c>
      <c r="G21" s="58">
        <f t="shared" si="6"/>
        <v>1195697.77</v>
      </c>
      <c r="H21" s="58">
        <f t="shared" si="6"/>
        <v>1045460.38</v>
      </c>
      <c r="I21" s="58">
        <f t="shared" si="6"/>
        <v>1525151.36</v>
      </c>
      <c r="J21" s="58">
        <f t="shared" si="6"/>
        <v>572369.31</v>
      </c>
      <c r="K21" s="30">
        <f t="shared" si="5"/>
        <v>11195383.540000001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117765.71</v>
      </c>
      <c r="C22" s="30">
        <f t="shared" si="7"/>
        <v>204076.67</v>
      </c>
      <c r="D22" s="30">
        <f t="shared" si="7"/>
        <v>111773.24</v>
      </c>
      <c r="E22" s="30">
        <f t="shared" si="7"/>
        <v>268566.27</v>
      </c>
      <c r="F22" s="30">
        <f t="shared" si="7"/>
        <v>-30659.35</v>
      </c>
      <c r="G22" s="30">
        <f t="shared" si="7"/>
        <v>104427.74</v>
      </c>
      <c r="H22" s="30">
        <f t="shared" si="7"/>
        <v>112153.93</v>
      </c>
      <c r="I22" s="30">
        <f t="shared" si="7"/>
        <v>28802.82</v>
      </c>
      <c r="J22" s="30">
        <f t="shared" si="7"/>
        <v>423.36</v>
      </c>
      <c r="K22" s="30">
        <f t="shared" si="5"/>
        <v>917330.3899999999</v>
      </c>
      <c r="L22"/>
      <c r="M22"/>
      <c r="N22"/>
    </row>
    <row r="23" spans="1:14" ht="16.5" customHeight="1">
      <c r="A23" s="18" t="s">
        <v>26</v>
      </c>
      <c r="B23" s="30">
        <v>62201.13</v>
      </c>
      <c r="C23" s="30">
        <v>55806.55</v>
      </c>
      <c r="D23" s="30">
        <v>63001.3</v>
      </c>
      <c r="E23" s="30">
        <v>42082.85</v>
      </c>
      <c r="F23" s="30">
        <v>40650.02</v>
      </c>
      <c r="G23" s="30">
        <v>43796.41</v>
      </c>
      <c r="H23" s="30">
        <v>44102.07</v>
      </c>
      <c r="I23" s="30">
        <v>72084.48</v>
      </c>
      <c r="J23" s="30">
        <v>20097.01</v>
      </c>
      <c r="K23" s="30">
        <f t="shared" si="5"/>
        <v>443821.82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1490.31</v>
      </c>
      <c r="C26" s="30">
        <v>1405.9</v>
      </c>
      <c r="D26" s="30">
        <v>1720.26</v>
      </c>
      <c r="E26" s="30">
        <v>1056.61</v>
      </c>
      <c r="F26" s="30">
        <v>1056.61</v>
      </c>
      <c r="G26" s="30">
        <v>1158.49</v>
      </c>
      <c r="H26" s="30">
        <v>1039.14</v>
      </c>
      <c r="I26" s="30">
        <v>1469.94</v>
      </c>
      <c r="J26" s="30">
        <v>512.3</v>
      </c>
      <c r="K26" s="30">
        <f t="shared" si="5"/>
        <v>10909.56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76531.38</v>
      </c>
      <c r="J29" s="30">
        <v>0</v>
      </c>
      <c r="K29" s="30">
        <f t="shared" si="5"/>
        <v>76531.38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-131518.61000000002</v>
      </c>
      <c r="C32" s="30">
        <f t="shared" si="8"/>
        <v>-77051.3</v>
      </c>
      <c r="D32" s="30">
        <f t="shared" si="8"/>
        <v>1408935.1900000002</v>
      </c>
      <c r="E32" s="30">
        <f t="shared" si="8"/>
        <v>-132748.36</v>
      </c>
      <c r="F32" s="30">
        <f t="shared" si="8"/>
        <v>-50934.4</v>
      </c>
      <c r="G32" s="30">
        <f t="shared" si="8"/>
        <v>-90003.29999999999</v>
      </c>
      <c r="H32" s="30">
        <f t="shared" si="8"/>
        <v>1036260.62</v>
      </c>
      <c r="I32" s="30">
        <f t="shared" si="8"/>
        <v>-88609.83</v>
      </c>
      <c r="J32" s="30">
        <f t="shared" si="8"/>
        <v>295874.43000000005</v>
      </c>
      <c r="K32" s="30">
        <f aca="true" t="shared" si="9" ref="K32:K40">SUM(B32:J32)</f>
        <v>2170204.4400000004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-131518.61000000002</v>
      </c>
      <c r="C33" s="30">
        <f t="shared" si="10"/>
        <v>-77051.3</v>
      </c>
      <c r="D33" s="30">
        <f t="shared" si="10"/>
        <v>-96057.18000000001</v>
      </c>
      <c r="E33" s="30">
        <f t="shared" si="10"/>
        <v>-132748.36</v>
      </c>
      <c r="F33" s="30">
        <f t="shared" si="10"/>
        <v>-50934.4</v>
      </c>
      <c r="G33" s="30">
        <f t="shared" si="10"/>
        <v>-90003.29999999999</v>
      </c>
      <c r="H33" s="30">
        <f t="shared" si="10"/>
        <v>-34739.38</v>
      </c>
      <c r="I33" s="30">
        <f t="shared" si="10"/>
        <v>-88609.83</v>
      </c>
      <c r="J33" s="30">
        <f t="shared" si="10"/>
        <v>-20885.99</v>
      </c>
      <c r="K33" s="30">
        <f t="shared" si="9"/>
        <v>-722548.35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-71979.6</v>
      </c>
      <c r="C34" s="30">
        <f t="shared" si="11"/>
        <v>-71148</v>
      </c>
      <c r="D34" s="30">
        <f t="shared" si="11"/>
        <v>-66338.8</v>
      </c>
      <c r="E34" s="30">
        <f t="shared" si="11"/>
        <v>-48114</v>
      </c>
      <c r="F34" s="30">
        <f t="shared" si="11"/>
        <v>-50934.4</v>
      </c>
      <c r="G34" s="30">
        <f t="shared" si="11"/>
        <v>-27121.6</v>
      </c>
      <c r="H34" s="30">
        <f t="shared" si="11"/>
        <v>-22924</v>
      </c>
      <c r="I34" s="30">
        <f t="shared" si="11"/>
        <v>-70171.2</v>
      </c>
      <c r="J34" s="30">
        <f t="shared" si="11"/>
        <v>-15197.6</v>
      </c>
      <c r="K34" s="30">
        <f t="shared" si="9"/>
        <v>-443929.2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-59539.01</v>
      </c>
      <c r="C37" s="30">
        <v>-5903.3</v>
      </c>
      <c r="D37" s="30">
        <v>-29718.38</v>
      </c>
      <c r="E37" s="30">
        <v>-84634.36</v>
      </c>
      <c r="F37" s="26">
        <v>0</v>
      </c>
      <c r="G37" s="30">
        <v>-62881.7</v>
      </c>
      <c r="H37" s="30">
        <v>-11815.38</v>
      </c>
      <c r="I37" s="30">
        <v>-18438.63</v>
      </c>
      <c r="J37" s="30">
        <v>-5688.39</v>
      </c>
      <c r="K37" s="30">
        <f t="shared" si="9"/>
        <v>-278619.15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1504992.37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316760.42000000004</v>
      </c>
      <c r="K38" s="30">
        <f t="shared" si="9"/>
        <v>2892752.79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1601615.0399999998</v>
      </c>
      <c r="C55" s="27">
        <f t="shared" si="15"/>
        <v>1557564.9899999998</v>
      </c>
      <c r="D55" s="27">
        <f t="shared" si="15"/>
        <v>3407661.8100000005</v>
      </c>
      <c r="E55" s="27">
        <f t="shared" si="15"/>
        <v>1094193.8599999999</v>
      </c>
      <c r="F55" s="27">
        <f t="shared" si="15"/>
        <v>1179019.9700000004</v>
      </c>
      <c r="G55" s="27">
        <f t="shared" si="15"/>
        <v>1257959.51</v>
      </c>
      <c r="H55" s="27">
        <f t="shared" si="15"/>
        <v>2243798.8600000003</v>
      </c>
      <c r="I55" s="27">
        <f t="shared" si="15"/>
        <v>1620595.17</v>
      </c>
      <c r="J55" s="27">
        <f t="shared" si="15"/>
        <v>891645.4800000002</v>
      </c>
      <c r="K55" s="20">
        <f>SUM(B55:J55)</f>
        <v>14854054.69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1601615.04</v>
      </c>
      <c r="C61" s="10">
        <f t="shared" si="17"/>
        <v>1557564.99</v>
      </c>
      <c r="D61" s="10">
        <f t="shared" si="17"/>
        <v>3407661.81</v>
      </c>
      <c r="E61" s="10">
        <f t="shared" si="17"/>
        <v>1094193.86</v>
      </c>
      <c r="F61" s="10">
        <f t="shared" si="17"/>
        <v>1179019.97</v>
      </c>
      <c r="G61" s="10">
        <f t="shared" si="17"/>
        <v>1257959.51</v>
      </c>
      <c r="H61" s="10">
        <f t="shared" si="17"/>
        <v>2243798.86</v>
      </c>
      <c r="I61" s="10">
        <f>SUM(I62:I74)</f>
        <v>1620595.17</v>
      </c>
      <c r="J61" s="10">
        <f t="shared" si="17"/>
        <v>891645.48</v>
      </c>
      <c r="K61" s="5">
        <f>SUM(K62:K74)</f>
        <v>14854054.69</v>
      </c>
      <c r="L61" s="9"/>
    </row>
    <row r="62" spans="1:12" ht="16.5" customHeight="1">
      <c r="A62" s="7" t="s">
        <v>56</v>
      </c>
      <c r="B62" s="8">
        <v>1402213.97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1402213.97</v>
      </c>
      <c r="L62"/>
    </row>
    <row r="63" spans="1:12" ht="16.5" customHeight="1">
      <c r="A63" s="7" t="s">
        <v>57</v>
      </c>
      <c r="B63" s="8">
        <v>199401.07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199401.07</v>
      </c>
      <c r="L63"/>
    </row>
    <row r="64" spans="1:12" ht="16.5" customHeight="1">
      <c r="A64" s="7" t="s">
        <v>4</v>
      </c>
      <c r="B64" s="6">
        <v>0</v>
      </c>
      <c r="C64" s="8">
        <v>1557564.99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1557564.99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3407661.81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3407661.81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1094193.86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1094193.86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1179019.97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1179019.97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1257959.51</v>
      </c>
      <c r="H68" s="6">
        <v>0</v>
      </c>
      <c r="I68" s="6">
        <v>0</v>
      </c>
      <c r="J68" s="6">
        <v>0</v>
      </c>
      <c r="K68" s="5">
        <f t="shared" si="18"/>
        <v>1257959.51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2243798.86</v>
      </c>
      <c r="I69" s="6">
        <v>0</v>
      </c>
      <c r="J69" s="6">
        <v>0</v>
      </c>
      <c r="K69" s="5">
        <f t="shared" si="18"/>
        <v>2243798.86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596865.2</v>
      </c>
      <c r="J71" s="6">
        <v>0</v>
      </c>
      <c r="K71" s="5">
        <f t="shared" si="18"/>
        <v>596865.2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1023729.97</v>
      </c>
      <c r="J72" s="6">
        <v>0</v>
      </c>
      <c r="K72" s="5">
        <f t="shared" si="18"/>
        <v>1023729.97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891645.48</v>
      </c>
      <c r="K73" s="5">
        <f t="shared" si="18"/>
        <v>891645.48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2024-02-26T17:08:00Z</dcterms:modified>
  <cp:category/>
  <cp:version/>
  <cp:contentType/>
  <cp:contentStatus/>
</cp:coreProperties>
</file>