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<sst xmlns="http://schemas.openxmlformats.org/spreadsheetml/2006/main" count="83" uniqueCount="82">
  <si>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</si>
  <si>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</si>
  <si>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</si>
  <si>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</si>
  <si>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</si>
  <si>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</si>
  <si>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</si>
  <si>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</si>
  <si>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</si>
  <si>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</si>
  <si>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</si>
  <si>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</si>
  <si>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</si>
  <si>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</si>
  <si>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</si>
  <si>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</si>
  <si>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</si>
  <si>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</si>
  <si>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</si>
  <si>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</si>
  <si>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</si>
  <si>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</si>
  <si>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</si>
  <si>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</si>
  <si>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</si>
  <si>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</si>
  <si>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</si>
  <si>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</si>
  <si>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</si>
  <si>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</si>
  <si>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</si>
  <si>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</si>
  <si>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</si>
  <si>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</si>
  <si>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</si>
  <si>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</si>
  <si>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</si>
  <si>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</si>
  <si>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</si>
  <si>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</si>
  <si>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</si>
  <si>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</si>
  <si>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</si>
  <si>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</si>
  <si>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</si>
  <si>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</si>
  <si>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</si>
  <si>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</si>
  <si>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</si>
  <si>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</si>
  <si>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</si>
  <si>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</si>
  <si>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</si>
  <si>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</si>
  <si>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</si>
  <si>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</si>
  <si>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</si>
  <si>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</si>
  <si>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</si>
  <si>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</si>
  <si>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</si>
  <si>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</si>
  <si>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</si>
  <si>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</si>
  <si>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</si>
  <si>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</si>
  <si>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</si>
  <si>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</si>
  <si>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</si>
  <si>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</si>
  <si>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</si>
  <si>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</si>
  <si>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</si>
  <si>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</si>
  <si>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</si>
  <si>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</si>
  <si>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</si>
  <si>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</si>
  <si>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</si>
  <si>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</si>
  <si>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19/02/24 - VENCIMENTO 26/02/24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</si>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</sst>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333455</v>
      </c>
      <c r="C7" s="46">
        <f aca="true" t="shared" si="0" ref="C7:J7">+C8+C11</f>
        <v>270168</v>
      </c>
      <c r="D7" s="46">
        <f t="shared" si="0"/>
        <v>324116</v>
      </c>
      <c r="E7" s="46">
        <f t="shared" si="0"/>
        <v>185909</v>
      </c>
      <c r="F7" s="46">
        <f t="shared" si="0"/>
        <v>234982</v>
      </c>
      <c r="G7" s="46">
        <f t="shared" si="0"/>
        <v>230607</v>
      </c>
      <c r="H7" s="46">
        <f t="shared" si="0"/>
        <v>240956</v>
      </c>
      <c r="I7" s="46">
        <f t="shared" si="0"/>
        <v>361391</v>
      </c>
      <c r="J7" s="46">
        <f t="shared" si="0"/>
        <v>117313</v>
      </c>
      <c r="K7" s="38">
        <f aca="true" t="shared" si="1" ref="K7:K13">SUM(B7:J7)</f>
        <v>2298897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16629</v>
      </c>
      <c r="C8" s="44">
        <f t="shared" si="2"/>
        <v>16412</v>
      </c>
      <c r="D8" s="44">
        <f t="shared" si="2"/>
        <v>15863</v>
      </c>
      <c r="E8" s="44">
        <f t="shared" si="2"/>
        <v>11236</v>
      </c>
      <c r="F8" s="44">
        <f t="shared" si="2"/>
        <v>11505</v>
      </c>
      <c r="G8" s="44">
        <f t="shared" si="2"/>
        <v>6506</v>
      </c>
      <c r="H8" s="44">
        <f t="shared" si="2"/>
        <v>5456</v>
      </c>
      <c r="I8" s="44">
        <f t="shared" si="2"/>
        <v>16314</v>
      </c>
      <c r="J8" s="44">
        <f t="shared" si="2"/>
        <v>3250</v>
      </c>
      <c r="K8" s="38">
        <f t="shared" si="1"/>
        <v>103171</v>
      </c>
      <c r="L8"/>
      <c r="M8"/>
      <c r="N8"/>
    </row>
    <row r="9" spans="1:14" ht="16.5" customHeight="1">
      <c r="A9" s="22" t="s">
        <v>32</v>
      </c>
      <c r="B9" s="44">
        <v>16576</v>
      </c>
      <c r="C9" s="44">
        <v>16411</v>
      </c>
      <c r="D9" s="44">
        <v>15863</v>
      </c>
      <c r="E9" s="44">
        <v>10935</v>
      </c>
      <c r="F9" s="44">
        <v>11492</v>
      </c>
      <c r="G9" s="44">
        <v>6504</v>
      </c>
      <c r="H9" s="44">
        <v>5456</v>
      </c>
      <c r="I9" s="44">
        <v>16245</v>
      </c>
      <c r="J9" s="44">
        <v>3250</v>
      </c>
      <c r="K9" s="38">
        <f t="shared" si="1"/>
        <v>102732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1</v>
      </c>
      <c r="D10" s="44">
        <v>0</v>
      </c>
      <c r="E10" s="44">
        <v>301</v>
      </c>
      <c r="F10" s="44">
        <v>13</v>
      </c>
      <c r="G10" s="44">
        <v>2</v>
      </c>
      <c r="H10" s="44">
        <v>0</v>
      </c>
      <c r="I10" s="44">
        <v>69</v>
      </c>
      <c r="J10" s="44">
        <v>0</v>
      </c>
      <c r="K10" s="38">
        <f t="shared" si="1"/>
        <v>439</v>
      </c>
      <c r="L10"/>
      <c r="M10"/>
      <c r="N10"/>
    </row>
    <row r="11" spans="1:14" ht="16.5" customHeight="1">
      <c r="A11" s="43" t="s">
        <v>67</v>
      </c>
      <c r="B11" s="42">
        <v>316826</v>
      </c>
      <c r="C11" s="42">
        <v>253756</v>
      </c>
      <c r="D11" s="42">
        <v>308253</v>
      </c>
      <c r="E11" s="42">
        <v>174673</v>
      </c>
      <c r="F11" s="42">
        <v>223477</v>
      </c>
      <c r="G11" s="42">
        <v>224101</v>
      </c>
      <c r="H11" s="42">
        <v>235500</v>
      </c>
      <c r="I11" s="42">
        <v>345077</v>
      </c>
      <c r="J11" s="42">
        <v>114063</v>
      </c>
      <c r="K11" s="38">
        <f t="shared" si="1"/>
        <v>2195726</v>
      </c>
      <c r="L11" s="59"/>
      <c r="M11" s="59"/>
      <c r="N11" s="59"/>
    </row>
    <row r="12" spans="1:14" ht="16.5" customHeight="1">
      <c r="A12" s="22" t="s">
        <v>79</v>
      </c>
      <c r="B12" s="42">
        <v>21713</v>
      </c>
      <c r="C12" s="42">
        <v>19548</v>
      </c>
      <c r="D12" s="42">
        <v>23610</v>
      </c>
      <c r="E12" s="42">
        <v>16426</v>
      </c>
      <c r="F12" s="42">
        <v>13501</v>
      </c>
      <c r="G12" s="42">
        <v>13010</v>
      </c>
      <c r="H12" s="42">
        <v>12603</v>
      </c>
      <c r="I12" s="42">
        <v>19003</v>
      </c>
      <c r="J12" s="42">
        <v>5031</v>
      </c>
      <c r="K12" s="38">
        <f t="shared" si="1"/>
        <v>144445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295113</v>
      </c>
      <c r="C13" s="42">
        <f>+C11-C12</f>
        <v>234208</v>
      </c>
      <c r="D13" s="42">
        <f>+D11-D12</f>
        <v>284643</v>
      </c>
      <c r="E13" s="42">
        <f aca="true" t="shared" si="3" ref="E13:J13">+E11-E12</f>
        <v>158247</v>
      </c>
      <c r="F13" s="42">
        <f t="shared" si="3"/>
        <v>209976</v>
      </c>
      <c r="G13" s="42">
        <f t="shared" si="3"/>
        <v>211091</v>
      </c>
      <c r="H13" s="42">
        <f t="shared" si="3"/>
        <v>222897</v>
      </c>
      <c r="I13" s="42">
        <f t="shared" si="3"/>
        <v>326074</v>
      </c>
      <c r="J13" s="42">
        <f t="shared" si="3"/>
        <v>109032</v>
      </c>
      <c r="K13" s="38">
        <f t="shared" si="1"/>
        <v>2051281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1.103822334472434</v>
      </c>
      <c r="C18" s="39">
        <v>1.168375399768251</v>
      </c>
      <c r="D18" s="39">
        <v>1.064541416137339</v>
      </c>
      <c r="E18" s="39">
        <v>1.323921032922243</v>
      </c>
      <c r="F18" s="39">
        <v>0.986928002310822</v>
      </c>
      <c r="G18" s="39">
        <v>1.100353882491119</v>
      </c>
      <c r="H18" s="39">
        <v>1.168871290665985</v>
      </c>
      <c r="I18" s="39">
        <v>1.041699538861251</v>
      </c>
      <c r="J18" s="39">
        <v>1.047172068356926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1729563.05</v>
      </c>
      <c r="C20" s="36">
        <f aca="true" t="shared" si="4" ref="C20:J20">SUM(C21:C30)</f>
        <v>1628172.3599999996</v>
      </c>
      <c r="D20" s="36">
        <f t="shared" si="4"/>
        <v>1968544.3300000005</v>
      </c>
      <c r="E20" s="36">
        <f t="shared" si="4"/>
        <v>1227133.3</v>
      </c>
      <c r="F20" s="36">
        <f t="shared" si="4"/>
        <v>1217316.8600000003</v>
      </c>
      <c r="G20" s="36">
        <f t="shared" si="4"/>
        <v>1344246.27</v>
      </c>
      <c r="H20" s="36">
        <f t="shared" si="4"/>
        <v>1196447.7700000003</v>
      </c>
      <c r="I20" s="36">
        <f t="shared" si="4"/>
        <v>1701586.85</v>
      </c>
      <c r="J20" s="36">
        <f t="shared" si="4"/>
        <v>594994.3300000001</v>
      </c>
      <c r="K20" s="36">
        <f aca="true" t="shared" si="5" ref="K20:K29">SUM(B20:J20)</f>
        <v>12608005.12</v>
      </c>
      <c r="L20"/>
      <c r="M20"/>
      <c r="N20"/>
    </row>
    <row r="21" spans="1:14" ht="16.5" customHeight="1">
      <c r="A21" s="35" t="s">
        <v>28</v>
      </c>
      <c r="B21" s="58">
        <f>ROUND((B15+B16)*B7,2)</f>
        <v>1505515.98</v>
      </c>
      <c r="C21" s="58">
        <f>ROUND((C15+C16)*C7,2)</f>
        <v>1340033.28</v>
      </c>
      <c r="D21" s="58">
        <f aca="true" t="shared" si="6" ref="D21:J21">ROUND((D15+D16)*D7,2)</f>
        <v>1782151.83</v>
      </c>
      <c r="E21" s="58">
        <f t="shared" si="6"/>
        <v>888756.57</v>
      </c>
      <c r="F21" s="58">
        <f t="shared" si="6"/>
        <v>1188797.44</v>
      </c>
      <c r="G21" s="58">
        <f t="shared" si="6"/>
        <v>1178470.95</v>
      </c>
      <c r="H21" s="58">
        <f t="shared" si="6"/>
        <v>980449.96</v>
      </c>
      <c r="I21" s="58">
        <f t="shared" si="6"/>
        <v>1485389.29</v>
      </c>
      <c r="J21" s="58">
        <f t="shared" si="6"/>
        <v>545599.3</v>
      </c>
      <c r="K21" s="30">
        <f t="shared" si="5"/>
        <v>10895164.600000001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156306.18</v>
      </c>
      <c r="C22" s="30">
        <f t="shared" si="7"/>
        <v>225628.64</v>
      </c>
      <c r="D22" s="30">
        <f t="shared" si="7"/>
        <v>115022.6</v>
      </c>
      <c r="E22" s="30">
        <f t="shared" si="7"/>
        <v>287886.95</v>
      </c>
      <c r="F22" s="30">
        <f t="shared" si="7"/>
        <v>-15539.96</v>
      </c>
      <c r="G22" s="30">
        <f t="shared" si="7"/>
        <v>118264.14</v>
      </c>
      <c r="H22" s="30">
        <f t="shared" si="7"/>
        <v>165569.85</v>
      </c>
      <c r="I22" s="30">
        <f t="shared" si="7"/>
        <v>61940.05</v>
      </c>
      <c r="J22" s="30">
        <f t="shared" si="7"/>
        <v>25737.05</v>
      </c>
      <c r="K22" s="30">
        <f t="shared" si="5"/>
        <v>1140815.5000000002</v>
      </c>
      <c r="L22"/>
      <c r="M22"/>
      <c r="N22"/>
    </row>
    <row r="23" spans="1:14" ht="16.5" customHeight="1">
      <c r="A23" s="18" t="s">
        <v>26</v>
      </c>
      <c r="B23" s="30">
        <v>63008.99</v>
      </c>
      <c r="C23" s="30">
        <v>56101.63</v>
      </c>
      <c r="D23" s="30">
        <v>62528.3</v>
      </c>
      <c r="E23" s="30">
        <v>42903.52</v>
      </c>
      <c r="F23" s="30">
        <v>40211.07</v>
      </c>
      <c r="G23" s="30">
        <v>43461.56</v>
      </c>
      <c r="H23" s="30">
        <v>44606.1</v>
      </c>
      <c r="I23" s="30">
        <v>71141.11</v>
      </c>
      <c r="J23" s="30">
        <v>20773.7</v>
      </c>
      <c r="K23" s="30">
        <f t="shared" si="5"/>
        <v>444735.9799999999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1499.05</v>
      </c>
      <c r="C26" s="30">
        <v>1411.72</v>
      </c>
      <c r="D26" s="30">
        <v>1708.62</v>
      </c>
      <c r="E26" s="30">
        <v>1065.34</v>
      </c>
      <c r="F26" s="30">
        <v>1056.61</v>
      </c>
      <c r="G26" s="30">
        <v>1167.22</v>
      </c>
      <c r="H26" s="30">
        <v>1039.14</v>
      </c>
      <c r="I26" s="30">
        <v>1475.76</v>
      </c>
      <c r="J26" s="30">
        <v>515.21</v>
      </c>
      <c r="K26" s="30">
        <f t="shared" si="5"/>
        <v>10938.669999999998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329.63</v>
      </c>
      <c r="J27" s="30">
        <v>126.42</v>
      </c>
      <c r="K27" s="30">
        <f t="shared" si="5"/>
        <v>2531.73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1051.15</v>
      </c>
      <c r="J28" s="30">
        <v>350.53</v>
      </c>
      <c r="K28" s="30">
        <f t="shared" si="5"/>
        <v>7069.099999999999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76475.62</v>
      </c>
      <c r="J29" s="30">
        <v>0</v>
      </c>
      <c r="K29" s="30">
        <f t="shared" si="5"/>
        <v>76475.62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-99367.65</v>
      </c>
      <c r="C32" s="30">
        <f t="shared" si="8"/>
        <v>-79266.09999999999</v>
      </c>
      <c r="D32" s="30">
        <f t="shared" si="8"/>
        <v>-107345.47999999988</v>
      </c>
      <c r="E32" s="30">
        <f t="shared" si="8"/>
        <v>-86800</v>
      </c>
      <c r="F32" s="30">
        <f t="shared" si="8"/>
        <v>-50564.8</v>
      </c>
      <c r="G32" s="30">
        <f t="shared" si="8"/>
        <v>-57331.2</v>
      </c>
      <c r="H32" s="30">
        <f t="shared" si="8"/>
        <v>-29020.940000000002</v>
      </c>
      <c r="I32" s="30">
        <f t="shared" si="8"/>
        <v>-79303.49</v>
      </c>
      <c r="J32" s="30">
        <f t="shared" si="8"/>
        <v>-23953.770000000015</v>
      </c>
      <c r="K32" s="30">
        <f aca="true" t="shared" si="9" ref="K32:K40">SUM(B32:J32)</f>
        <v>-612953.4299999999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-99367.65</v>
      </c>
      <c r="C33" s="30">
        <f t="shared" si="10"/>
        <v>-79266.09999999999</v>
      </c>
      <c r="D33" s="30">
        <f t="shared" si="10"/>
        <v>-82337.84999999999</v>
      </c>
      <c r="E33" s="30">
        <f t="shared" si="10"/>
        <v>-86800</v>
      </c>
      <c r="F33" s="30">
        <f t="shared" si="10"/>
        <v>-50564.8</v>
      </c>
      <c r="G33" s="30">
        <f t="shared" si="10"/>
        <v>-57331.2</v>
      </c>
      <c r="H33" s="30">
        <f t="shared" si="10"/>
        <v>-29020.940000000002</v>
      </c>
      <c r="I33" s="30">
        <f t="shared" si="10"/>
        <v>-79303.49</v>
      </c>
      <c r="J33" s="30">
        <f t="shared" si="10"/>
        <v>-16714.19</v>
      </c>
      <c r="K33" s="30">
        <f t="shared" si="9"/>
        <v>-580706.22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-72934.4</v>
      </c>
      <c r="C34" s="30">
        <f t="shared" si="11"/>
        <v>-72208.4</v>
      </c>
      <c r="D34" s="30">
        <f t="shared" si="11"/>
        <v>-69797.2</v>
      </c>
      <c r="E34" s="30">
        <f t="shared" si="11"/>
        <v>-48114</v>
      </c>
      <c r="F34" s="30">
        <f t="shared" si="11"/>
        <v>-50564.8</v>
      </c>
      <c r="G34" s="30">
        <f t="shared" si="11"/>
        <v>-28617.6</v>
      </c>
      <c r="H34" s="30">
        <f t="shared" si="11"/>
        <v>-24006.4</v>
      </c>
      <c r="I34" s="30">
        <f t="shared" si="11"/>
        <v>-71478</v>
      </c>
      <c r="J34" s="30">
        <f t="shared" si="11"/>
        <v>-14300</v>
      </c>
      <c r="K34" s="30">
        <f t="shared" si="9"/>
        <v>-452020.8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-26433.25</v>
      </c>
      <c r="C37" s="30">
        <v>-7057.7</v>
      </c>
      <c r="D37" s="30">
        <v>-12540.65</v>
      </c>
      <c r="E37" s="30">
        <v>-38686</v>
      </c>
      <c r="F37" s="26">
        <v>0</v>
      </c>
      <c r="G37" s="30">
        <v>-28713.6</v>
      </c>
      <c r="H37" s="30">
        <v>-5014.54</v>
      </c>
      <c r="I37" s="30">
        <v>-7825.49</v>
      </c>
      <c r="J37" s="30">
        <v>-2414.19</v>
      </c>
      <c r="K37" s="30">
        <f t="shared" si="9"/>
        <v>-128685.42000000001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-25007.62999999989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-7239.580000000016</v>
      </c>
      <c r="K38" s="30">
        <f t="shared" si="9"/>
        <v>-32247.209999999905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1630195.4000000001</v>
      </c>
      <c r="C55" s="27">
        <f t="shared" si="15"/>
        <v>1548906.2599999995</v>
      </c>
      <c r="D55" s="27">
        <f t="shared" si="15"/>
        <v>1861198.8500000006</v>
      </c>
      <c r="E55" s="27">
        <f t="shared" si="15"/>
        <v>1140333.3</v>
      </c>
      <c r="F55" s="27">
        <f t="shared" si="15"/>
        <v>1166752.0600000003</v>
      </c>
      <c r="G55" s="27">
        <f t="shared" si="15"/>
        <v>1286915.07</v>
      </c>
      <c r="H55" s="27">
        <f t="shared" si="15"/>
        <v>1167426.8300000003</v>
      </c>
      <c r="I55" s="27">
        <f t="shared" si="15"/>
        <v>1622283.36</v>
      </c>
      <c r="J55" s="27">
        <f t="shared" si="15"/>
        <v>571040.56</v>
      </c>
      <c r="K55" s="20">
        <f>SUM(B55:J55)</f>
        <v>11995051.69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1630195.4</v>
      </c>
      <c r="C61" s="10">
        <f t="shared" si="17"/>
        <v>1548906.26</v>
      </c>
      <c r="D61" s="10">
        <f t="shared" si="17"/>
        <v>1861198.85</v>
      </c>
      <c r="E61" s="10">
        <f t="shared" si="17"/>
        <v>1140333.3</v>
      </c>
      <c r="F61" s="10">
        <f t="shared" si="17"/>
        <v>1166752.06</v>
      </c>
      <c r="G61" s="10">
        <f t="shared" si="17"/>
        <v>1286915.07</v>
      </c>
      <c r="H61" s="10">
        <f t="shared" si="17"/>
        <v>1167426.83</v>
      </c>
      <c r="I61" s="10">
        <f>SUM(I62:I74)</f>
        <v>1622283.3599999999</v>
      </c>
      <c r="J61" s="10">
        <f t="shared" si="17"/>
        <v>571040.56</v>
      </c>
      <c r="K61" s="5">
        <f>SUM(K62:K74)</f>
        <v>11995051.690000001</v>
      </c>
      <c r="L61" s="9"/>
    </row>
    <row r="62" spans="1:12" ht="16.5" customHeight="1">
      <c r="A62" s="7" t="s">
        <v>56</v>
      </c>
      <c r="B62" s="8">
        <v>1430985.52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1430985.52</v>
      </c>
      <c r="L62"/>
    </row>
    <row r="63" spans="1:12" ht="16.5" customHeight="1">
      <c r="A63" s="7" t="s">
        <v>57</v>
      </c>
      <c r="B63" s="8">
        <v>199209.88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199209.88</v>
      </c>
      <c r="L63"/>
    </row>
    <row r="64" spans="1:12" ht="16.5" customHeight="1">
      <c r="A64" s="7" t="s">
        <v>4</v>
      </c>
      <c r="B64" s="6">
        <v>0</v>
      </c>
      <c r="C64" s="8">
        <v>1548906.26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1548906.26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1861198.85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1861198.85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1140333.3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1140333.3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1166752.06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1166752.06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1286915.07</v>
      </c>
      <c r="H68" s="6">
        <v>0</v>
      </c>
      <c r="I68" s="6">
        <v>0</v>
      </c>
      <c r="J68" s="6">
        <v>0</v>
      </c>
      <c r="K68" s="5">
        <f t="shared" si="18"/>
        <v>1286915.07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1167426.83</v>
      </c>
      <c r="I69" s="6">
        <v>0</v>
      </c>
      <c r="J69" s="6">
        <v>0</v>
      </c>
      <c r="K69" s="5">
        <f t="shared" si="18"/>
        <v>1167426.83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589862.23</v>
      </c>
      <c r="J71" s="6">
        <v>0</v>
      </c>
      <c r="K71" s="5">
        <f t="shared" si="18"/>
        <v>589862.23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1032421.13</v>
      </c>
      <c r="J72" s="6">
        <v>0</v>
      </c>
      <c r="K72" s="5">
        <f t="shared" si="18"/>
        <v>1032421.13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571040.56</v>
      </c>
      <c r="K73" s="5">
        <f t="shared" si="18"/>
        <v>571040.56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2024-02-23T14:45:42Z</dcterms:modified>
  <cp:category/>
  <cp:version/>
  <cp:contentType/>
  <cp:contentStatus/>
</cp:coreProperties>
</file>