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<sst xmlns="http://schemas.openxmlformats.org/spreadsheetml/2006/main" count="83" uniqueCount="82">
  <si>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</si>
  <si>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</si>
  <si>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</si>
  <si>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</si>
  <si>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</si>
  <si>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</si>
  <si>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</si>
  <si>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</si>
  <si>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</si>
  <si>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</si>
  <si>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</si>
  <si>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</si>
  <si>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</si>
  <si>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</si>
  <si>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</si>
  <si>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</si>
  <si>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</si>
  <si>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</si>
  <si>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</si>
  <si>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</si>
  <si>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</si>
  <si>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</si>
  <si>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</si>
  <si>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</si>
  <si>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</si>
  <si>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</si>
  <si>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</si>
  <si>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</si>
  <si>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</si>
  <si>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</si>
  <si>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</si>
  <si>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</si>
  <si>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</si>
  <si>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</si>
  <si>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</si>
  <si>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</si>
  <si>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</si>
  <si>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</si>
  <si>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</si>
  <si>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</si>
  <si>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</si>
  <si>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</si>
  <si>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</si>
  <si>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</si>
  <si>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</si>
  <si>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</si>
  <si>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</si>
  <si>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</si>
  <si>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</si>
  <si>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</si>
  <si>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</si>
  <si>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</si>
  <si>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</si>
  <si>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</si>
  <si>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</si>
  <si>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</si>
  <si>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</si>
  <si>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</si>
  <si>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</si>
  <si>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</si>
  <si>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</si>
  <si>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</si>
  <si>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</si>
  <si>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</si>
  <si>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</si>
  <si>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</si>
  <si>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</si>
  <si>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</si>
  <si>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</si>
  <si>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</si>
  <si>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</si>
  <si>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</si>
  <si>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</si>
  <si>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</si>
  <si>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</si>
  <si>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</si>
  <si>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</si>
  <si>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</si>
  <si>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</si>
  <si>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</si>
  <si>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14/02/24 - VENCIMENTO 21/02/24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</si>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</sst>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258710</v>
      </c>
      <c r="C7" s="46">
        <f aca="true" t="shared" si="0" ref="C7:J7">+C8+C11</f>
        <v>204747</v>
      </c>
      <c r="D7" s="46">
        <f t="shared" si="0"/>
        <v>261850</v>
      </c>
      <c r="E7" s="46">
        <f t="shared" si="0"/>
        <v>146956</v>
      </c>
      <c r="F7" s="46">
        <f t="shared" si="0"/>
        <v>188151</v>
      </c>
      <c r="G7" s="46">
        <f t="shared" si="0"/>
        <v>186610</v>
      </c>
      <c r="H7" s="46">
        <f t="shared" si="0"/>
        <v>212108</v>
      </c>
      <c r="I7" s="46">
        <f t="shared" si="0"/>
        <v>292585</v>
      </c>
      <c r="J7" s="46">
        <f t="shared" si="0"/>
        <v>92213</v>
      </c>
      <c r="K7" s="38">
        <f aca="true" t="shared" si="1" ref="K7:K13">SUM(B7:J7)</f>
        <v>1843930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12011</v>
      </c>
      <c r="C8" s="44">
        <f t="shared" si="2"/>
        <v>10726</v>
      </c>
      <c r="D8" s="44">
        <f t="shared" si="2"/>
        <v>11736</v>
      </c>
      <c r="E8" s="44">
        <f t="shared" si="2"/>
        <v>7904</v>
      </c>
      <c r="F8" s="44">
        <f t="shared" si="2"/>
        <v>8901</v>
      </c>
      <c r="G8" s="44">
        <f t="shared" si="2"/>
        <v>5001</v>
      </c>
      <c r="H8" s="44">
        <f t="shared" si="2"/>
        <v>4532</v>
      </c>
      <c r="I8" s="44">
        <f t="shared" si="2"/>
        <v>11996</v>
      </c>
      <c r="J8" s="44">
        <f t="shared" si="2"/>
        <v>2010</v>
      </c>
      <c r="K8" s="38">
        <f t="shared" si="1"/>
        <v>74817</v>
      </c>
      <c r="L8"/>
      <c r="M8"/>
      <c r="N8"/>
    </row>
    <row r="9" spans="1:14" ht="16.5" customHeight="1">
      <c r="A9" s="22" t="s">
        <v>32</v>
      </c>
      <c r="B9" s="44">
        <v>11965</v>
      </c>
      <c r="C9" s="44">
        <v>10725</v>
      </c>
      <c r="D9" s="44">
        <v>11736</v>
      </c>
      <c r="E9" s="44">
        <v>7697</v>
      </c>
      <c r="F9" s="44">
        <v>8893</v>
      </c>
      <c r="G9" s="44">
        <v>4995</v>
      </c>
      <c r="H9" s="44">
        <v>4532</v>
      </c>
      <c r="I9" s="44">
        <v>11933</v>
      </c>
      <c r="J9" s="44">
        <v>2010</v>
      </c>
      <c r="K9" s="38">
        <f t="shared" si="1"/>
        <v>74486</v>
      </c>
      <c r="L9"/>
      <c r="M9"/>
      <c r="N9"/>
    </row>
    <row r="10" spans="1:14" ht="16.5" customHeight="1">
      <c r="A10" s="22" t="s">
        <v>31</v>
      </c>
      <c r="B10" s="44">
        <v>46</v>
      </c>
      <c r="C10" s="44">
        <v>1</v>
      </c>
      <c r="D10" s="44">
        <v>0</v>
      </c>
      <c r="E10" s="44">
        <v>207</v>
      </c>
      <c r="F10" s="44">
        <v>8</v>
      </c>
      <c r="G10" s="44">
        <v>6</v>
      </c>
      <c r="H10" s="44">
        <v>0</v>
      </c>
      <c r="I10" s="44">
        <v>63</v>
      </c>
      <c r="J10" s="44">
        <v>0</v>
      </c>
      <c r="K10" s="38">
        <f t="shared" si="1"/>
        <v>331</v>
      </c>
      <c r="L10"/>
      <c r="M10"/>
      <c r="N10"/>
    </row>
    <row r="11" spans="1:14" ht="16.5" customHeight="1">
      <c r="A11" s="43" t="s">
        <v>67</v>
      </c>
      <c r="B11" s="42">
        <v>246699</v>
      </c>
      <c r="C11" s="42">
        <v>194021</v>
      </c>
      <c r="D11" s="42">
        <v>250114</v>
      </c>
      <c r="E11" s="42">
        <v>139052</v>
      </c>
      <c r="F11" s="42">
        <v>179250</v>
      </c>
      <c r="G11" s="42">
        <v>181609</v>
      </c>
      <c r="H11" s="42">
        <v>207576</v>
      </c>
      <c r="I11" s="42">
        <v>280589</v>
      </c>
      <c r="J11" s="42">
        <v>90203</v>
      </c>
      <c r="K11" s="38">
        <f t="shared" si="1"/>
        <v>1769113</v>
      </c>
      <c r="L11" s="59"/>
      <c r="M11" s="59"/>
      <c r="N11" s="59"/>
    </row>
    <row r="12" spans="1:14" ht="16.5" customHeight="1">
      <c r="A12" s="22" t="s">
        <v>79</v>
      </c>
      <c r="B12" s="42">
        <v>17273</v>
      </c>
      <c r="C12" s="42">
        <v>14931</v>
      </c>
      <c r="D12" s="42">
        <v>19700</v>
      </c>
      <c r="E12" s="42">
        <v>12998</v>
      </c>
      <c r="F12" s="42">
        <v>10952</v>
      </c>
      <c r="G12" s="42">
        <v>9934</v>
      </c>
      <c r="H12" s="42">
        <v>10615</v>
      </c>
      <c r="I12" s="42">
        <v>15029</v>
      </c>
      <c r="J12" s="42">
        <v>3711</v>
      </c>
      <c r="K12" s="38">
        <f t="shared" si="1"/>
        <v>115143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229426</v>
      </c>
      <c r="C13" s="42">
        <f>+C11-C12</f>
        <v>179090</v>
      </c>
      <c r="D13" s="42">
        <f>+D11-D12</f>
        <v>230414</v>
      </c>
      <c r="E13" s="42">
        <f aca="true" t="shared" si="3" ref="E13:J13">+E11-E12</f>
        <v>126054</v>
      </c>
      <c r="F13" s="42">
        <f t="shared" si="3"/>
        <v>168298</v>
      </c>
      <c r="G13" s="42">
        <f t="shared" si="3"/>
        <v>171675</v>
      </c>
      <c r="H13" s="42">
        <f t="shared" si="3"/>
        <v>196961</v>
      </c>
      <c r="I13" s="42">
        <f t="shared" si="3"/>
        <v>265560</v>
      </c>
      <c r="J13" s="42">
        <f t="shared" si="3"/>
        <v>86492</v>
      </c>
      <c r="K13" s="38">
        <f t="shared" si="1"/>
        <v>1653970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1.349285767251271</v>
      </c>
      <c r="C18" s="39">
        <v>1.480666980933111</v>
      </c>
      <c r="D18" s="39">
        <v>1.306263486564015</v>
      </c>
      <c r="E18" s="39">
        <v>1.627268829444768</v>
      </c>
      <c r="F18" s="39">
        <v>1.177697255158624</v>
      </c>
      <c r="G18" s="39">
        <v>1.302192543912782</v>
      </c>
      <c r="H18" s="39">
        <v>1.310770821206137</v>
      </c>
      <c r="I18" s="39">
        <v>1.221610844051773</v>
      </c>
      <c r="J18" s="39">
        <v>1.281434210322624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1639072.09</v>
      </c>
      <c r="C20" s="36">
        <f aca="true" t="shared" si="4" ref="C20:J20">SUM(C21:C30)</f>
        <v>1561914.7299999997</v>
      </c>
      <c r="D20" s="36">
        <f t="shared" si="4"/>
        <v>1949935.31</v>
      </c>
      <c r="E20" s="36">
        <f t="shared" si="4"/>
        <v>1192006.96</v>
      </c>
      <c r="F20" s="36">
        <f t="shared" si="4"/>
        <v>1164276.0300000003</v>
      </c>
      <c r="G20" s="36">
        <f t="shared" si="4"/>
        <v>1288201.49</v>
      </c>
      <c r="H20" s="36">
        <f t="shared" si="4"/>
        <v>1178303.8000000003</v>
      </c>
      <c r="I20" s="36">
        <f t="shared" si="4"/>
        <v>1619183.6600000001</v>
      </c>
      <c r="J20" s="36">
        <f t="shared" si="4"/>
        <v>573137.7600000001</v>
      </c>
      <c r="K20" s="36">
        <f aca="true" t="shared" si="5" ref="K20:K29">SUM(B20:J20)</f>
        <v>12166031.83</v>
      </c>
      <c r="L20"/>
      <c r="M20"/>
      <c r="N20"/>
    </row>
    <row r="21" spans="1:14" ht="16.5" customHeight="1">
      <c r="A21" s="35" t="s">
        <v>28</v>
      </c>
      <c r="B21" s="58">
        <f>ROUND((B15+B16)*B7,2)</f>
        <v>1168049.78</v>
      </c>
      <c r="C21" s="58">
        <f>ROUND((C15+C16)*C7,2)</f>
        <v>1015545.12</v>
      </c>
      <c r="D21" s="58">
        <f aca="true" t="shared" si="6" ref="D21:J21">ROUND((D15+D16)*D7,2)</f>
        <v>1439782.23</v>
      </c>
      <c r="E21" s="58">
        <f t="shared" si="6"/>
        <v>702537.85</v>
      </c>
      <c r="F21" s="58">
        <f t="shared" si="6"/>
        <v>951874.72</v>
      </c>
      <c r="G21" s="58">
        <f t="shared" si="6"/>
        <v>953633.08</v>
      </c>
      <c r="H21" s="58">
        <f t="shared" si="6"/>
        <v>863067.45</v>
      </c>
      <c r="I21" s="58">
        <f t="shared" si="6"/>
        <v>1202582.87</v>
      </c>
      <c r="J21" s="58">
        <f t="shared" si="6"/>
        <v>428864.22</v>
      </c>
      <c r="K21" s="30">
        <f t="shared" si="5"/>
        <v>8725937.32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407983.16</v>
      </c>
      <c r="C22" s="30">
        <f t="shared" si="7"/>
        <v>488139.01</v>
      </c>
      <c r="D22" s="30">
        <f t="shared" si="7"/>
        <v>440952.73</v>
      </c>
      <c r="E22" s="30">
        <f t="shared" si="7"/>
        <v>440680.09</v>
      </c>
      <c r="F22" s="30">
        <f t="shared" si="7"/>
        <v>169145.52</v>
      </c>
      <c r="G22" s="30">
        <f t="shared" si="7"/>
        <v>288180.81</v>
      </c>
      <c r="H22" s="30">
        <f t="shared" si="7"/>
        <v>268216.18</v>
      </c>
      <c r="I22" s="30">
        <f t="shared" si="7"/>
        <v>266505.4</v>
      </c>
      <c r="J22" s="30">
        <f t="shared" si="7"/>
        <v>120697.06</v>
      </c>
      <c r="K22" s="30">
        <f t="shared" si="5"/>
        <v>2890499.96</v>
      </c>
      <c r="L22"/>
      <c r="M22"/>
      <c r="N22"/>
    </row>
    <row r="23" spans="1:14" ht="16.5" customHeight="1">
      <c r="A23" s="18" t="s">
        <v>26</v>
      </c>
      <c r="B23" s="30">
        <v>58339.27</v>
      </c>
      <c r="C23" s="30">
        <v>51833.43</v>
      </c>
      <c r="D23" s="30">
        <v>60320.91</v>
      </c>
      <c r="E23" s="30">
        <v>41199.85</v>
      </c>
      <c r="F23" s="30">
        <v>39422.03</v>
      </c>
      <c r="G23" s="30">
        <v>42352.54</v>
      </c>
      <c r="H23" s="30">
        <v>41180.84</v>
      </c>
      <c r="I23" s="30">
        <v>67553.36</v>
      </c>
      <c r="J23" s="30">
        <v>20695.11</v>
      </c>
      <c r="K23" s="30">
        <f t="shared" si="5"/>
        <v>422897.33999999997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1467.03</v>
      </c>
      <c r="C26" s="30">
        <v>1400.08</v>
      </c>
      <c r="D26" s="30">
        <v>1746.46</v>
      </c>
      <c r="E26" s="30">
        <v>1068.25</v>
      </c>
      <c r="F26" s="30">
        <v>1042.06</v>
      </c>
      <c r="G26" s="30">
        <v>1152.66</v>
      </c>
      <c r="H26" s="30">
        <v>1056.61</v>
      </c>
      <c r="I26" s="30">
        <v>1449.56</v>
      </c>
      <c r="J26" s="30">
        <v>512.3</v>
      </c>
      <c r="K26" s="30">
        <f t="shared" si="5"/>
        <v>10895.009999999998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75930.28</v>
      </c>
      <c r="J29" s="30">
        <v>0</v>
      </c>
      <c r="K29" s="30">
        <f t="shared" si="5"/>
        <v>75930.28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-80288.65</v>
      </c>
      <c r="C32" s="30">
        <f t="shared" si="8"/>
        <v>-54878.4</v>
      </c>
      <c r="D32" s="30">
        <f t="shared" si="8"/>
        <v>-94536.52999999988</v>
      </c>
      <c r="E32" s="30">
        <f t="shared" si="8"/>
        <v>-82553.3</v>
      </c>
      <c r="F32" s="30">
        <f t="shared" si="8"/>
        <v>-39129.2</v>
      </c>
      <c r="G32" s="30">
        <f t="shared" si="8"/>
        <v>-52786.66</v>
      </c>
      <c r="H32" s="30">
        <f t="shared" si="8"/>
        <v>-26355.47</v>
      </c>
      <c r="I32" s="30">
        <f t="shared" si="8"/>
        <v>-62515.689999999995</v>
      </c>
      <c r="J32" s="30">
        <f t="shared" si="8"/>
        <v>-19171.850000000017</v>
      </c>
      <c r="K32" s="30">
        <f aca="true" t="shared" si="9" ref="K32:K40">SUM(B32:J32)</f>
        <v>-512215.7499999999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-80288.65</v>
      </c>
      <c r="C33" s="30">
        <f t="shared" si="10"/>
        <v>-54878.4</v>
      </c>
      <c r="D33" s="30">
        <f t="shared" si="10"/>
        <v>-69528.9</v>
      </c>
      <c r="E33" s="30">
        <f t="shared" si="10"/>
        <v>-82553.3</v>
      </c>
      <c r="F33" s="30">
        <f t="shared" si="10"/>
        <v>-39129.2</v>
      </c>
      <c r="G33" s="30">
        <f t="shared" si="10"/>
        <v>-52786.66</v>
      </c>
      <c r="H33" s="30">
        <f t="shared" si="10"/>
        <v>-26355.47</v>
      </c>
      <c r="I33" s="30">
        <f t="shared" si="10"/>
        <v>-62515.689999999995</v>
      </c>
      <c r="J33" s="30">
        <f t="shared" si="10"/>
        <v>-11932.27</v>
      </c>
      <c r="K33" s="30">
        <f t="shared" si="9"/>
        <v>-479968.54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-52646</v>
      </c>
      <c r="C34" s="30">
        <f t="shared" si="11"/>
        <v>-47190</v>
      </c>
      <c r="D34" s="30">
        <f t="shared" si="11"/>
        <v>-51638.4</v>
      </c>
      <c r="E34" s="30">
        <f t="shared" si="11"/>
        <v>-33866.8</v>
      </c>
      <c r="F34" s="30">
        <f t="shared" si="11"/>
        <v>-39129.2</v>
      </c>
      <c r="G34" s="30">
        <f t="shared" si="11"/>
        <v>-21978</v>
      </c>
      <c r="H34" s="30">
        <f t="shared" si="11"/>
        <v>-19940.8</v>
      </c>
      <c r="I34" s="30">
        <f t="shared" si="11"/>
        <v>-52505.2</v>
      </c>
      <c r="J34" s="30">
        <f t="shared" si="11"/>
        <v>-8844</v>
      </c>
      <c r="K34" s="30">
        <f t="shared" si="9"/>
        <v>-327738.4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-27642.65</v>
      </c>
      <c r="C37" s="30">
        <v>-7688.4</v>
      </c>
      <c r="D37" s="30">
        <v>-17890.5</v>
      </c>
      <c r="E37" s="30">
        <v>-48686.5</v>
      </c>
      <c r="F37" s="26">
        <v>0</v>
      </c>
      <c r="G37" s="30">
        <v>-30808.66</v>
      </c>
      <c r="H37" s="30">
        <v>-6414.67</v>
      </c>
      <c r="I37" s="30">
        <v>-10010.49</v>
      </c>
      <c r="J37" s="30">
        <v>-3088.27</v>
      </c>
      <c r="K37" s="30">
        <f t="shared" si="9"/>
        <v>-152230.13999999998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-25007.62999999989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-7239.580000000016</v>
      </c>
      <c r="K38" s="30">
        <f t="shared" si="9"/>
        <v>-32247.209999999905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1558783.4400000002</v>
      </c>
      <c r="C55" s="27">
        <f t="shared" si="15"/>
        <v>1507036.3299999998</v>
      </c>
      <c r="D55" s="27">
        <f t="shared" si="15"/>
        <v>1855398.7800000003</v>
      </c>
      <c r="E55" s="27">
        <f t="shared" si="15"/>
        <v>1109453.66</v>
      </c>
      <c r="F55" s="27">
        <f t="shared" si="15"/>
        <v>1125146.8300000003</v>
      </c>
      <c r="G55" s="27">
        <f t="shared" si="15"/>
        <v>1235414.83</v>
      </c>
      <c r="H55" s="27">
        <f t="shared" si="15"/>
        <v>1151948.3300000003</v>
      </c>
      <c r="I55" s="27">
        <f t="shared" si="15"/>
        <v>1556667.9700000002</v>
      </c>
      <c r="J55" s="27">
        <f t="shared" si="15"/>
        <v>553965.9100000001</v>
      </c>
      <c r="K55" s="20">
        <f>SUM(B55:J55)</f>
        <v>11653816.080000002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1558783.44</v>
      </c>
      <c r="C61" s="10">
        <f t="shared" si="17"/>
        <v>1507036.33</v>
      </c>
      <c r="D61" s="10">
        <f t="shared" si="17"/>
        <v>1855398.78</v>
      </c>
      <c r="E61" s="10">
        <f t="shared" si="17"/>
        <v>1109453.66</v>
      </c>
      <c r="F61" s="10">
        <f t="shared" si="17"/>
        <v>1125146.83</v>
      </c>
      <c r="G61" s="10">
        <f t="shared" si="17"/>
        <v>1235414.83</v>
      </c>
      <c r="H61" s="10">
        <f t="shared" si="17"/>
        <v>1151948.33</v>
      </c>
      <c r="I61" s="10">
        <f>SUM(I62:I74)</f>
        <v>1556667.9700000002</v>
      </c>
      <c r="J61" s="10">
        <f t="shared" si="17"/>
        <v>553965.91</v>
      </c>
      <c r="K61" s="5">
        <f>SUM(K62:K74)</f>
        <v>11653816.080000002</v>
      </c>
      <c r="L61" s="9"/>
    </row>
    <row r="62" spans="1:12" ht="16.5" customHeight="1">
      <c r="A62" s="7" t="s">
        <v>56</v>
      </c>
      <c r="B62" s="8">
        <v>1366429.56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1366429.56</v>
      </c>
      <c r="L62"/>
    </row>
    <row r="63" spans="1:12" ht="16.5" customHeight="1">
      <c r="A63" s="7" t="s">
        <v>57</v>
      </c>
      <c r="B63" s="8">
        <v>192353.88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192353.88</v>
      </c>
      <c r="L63"/>
    </row>
    <row r="64" spans="1:12" ht="16.5" customHeight="1">
      <c r="A64" s="7" t="s">
        <v>4</v>
      </c>
      <c r="B64" s="6">
        <v>0</v>
      </c>
      <c r="C64" s="8">
        <v>1507036.33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1507036.33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1855398.78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1855398.78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1109453.66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1109453.66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1125146.83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1125146.83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1235414.83</v>
      </c>
      <c r="H68" s="6">
        <v>0</v>
      </c>
      <c r="I68" s="6">
        <v>0</v>
      </c>
      <c r="J68" s="6">
        <v>0</v>
      </c>
      <c r="K68" s="5">
        <f t="shared" si="18"/>
        <v>1235414.83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1151948.33</v>
      </c>
      <c r="I69" s="6">
        <v>0</v>
      </c>
      <c r="J69" s="6">
        <v>0</v>
      </c>
      <c r="K69" s="5">
        <f t="shared" si="18"/>
        <v>1151948.33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572386.81</v>
      </c>
      <c r="J71" s="6">
        <v>0</v>
      </c>
      <c r="K71" s="5">
        <f t="shared" si="18"/>
        <v>572386.81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984281.16</v>
      </c>
      <c r="J72" s="6">
        <v>0</v>
      </c>
      <c r="K72" s="5">
        <f t="shared" si="18"/>
        <v>984281.16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553965.91</v>
      </c>
      <c r="K73" s="5">
        <f t="shared" si="18"/>
        <v>553965.91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2024-02-20T17:51:46Z</dcterms:modified>
  <cp:category/>
  <cp:version/>
  <cp:contentType/>
  <cp:contentStatus/>
</cp:coreProperties>
</file>