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<sst xmlns="http://schemas.openxmlformats.org/spreadsheetml/2006/main" count="84" uniqueCount="83">
  <si>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</si>
  <si>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</si>
  <si>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</si>
  <si>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</si>
  <si>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</si>
  <si>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</si>
  <si>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</si>
  <si>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</si>
  <si>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</si>
  <si>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</si>
  <si>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</si>
  <si>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</si>
  <si>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</si>
  <si>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</si>
  <si>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</si>
  <si>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</si>
  <si>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</si>
  <si>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</si>
  <si>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</si>
  <si>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</si>
  <si>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</si>
  <si>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</si>
  <si>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</si>
  <si>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</si>
  <si>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</si>
  <si>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</si>
  <si>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</si>
  <si>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</si>
  <si>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</si>
  <si>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</si>
  <si>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</si>
  <si>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</si>
  <si>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</si>
  <si>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</si>
  <si>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</si>
  <si>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</si>
  <si>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</si>
  <si>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</si>
  <si>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</si>
  <si>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</si>
  <si>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</si>
  <si>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</si>
  <si>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</si>
  <si>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</si>
  <si>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</si>
  <si>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</si>
  <si>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</si>
  <si>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</si>
  <si>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</si>
  <si>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</si>
  <si>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</si>
  <si>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</si>
  <si>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</si>
  <si>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</si>
  <si>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</si>
  <si>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</si>
  <si>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</si>
  <si>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</si>
  <si>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</si>
  <si>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</si>
  <si>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</si>
  <si>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</si>
  <si>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</si>
  <si>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</si>
  <si>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</si>
  <si>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</si>
  <si>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</si>
  <si>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</si>
  <si>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</si>
  <si>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</si>
  <si>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</si>
  <si>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</si>
  <si>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</si>
  <si>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</si>
  <si>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</si>
  <si>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</si>
  <si>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</si>
  <si>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</si>
  <si>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</si>
  <si>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07/02/24 - VENCIMENTO 16/02/24</t>
  </si>
  <si>
    <t>4.9. Remuneração Veículos Elétricos</t>
  </si>
  <si>
    <t>5.3. Revisão de Remuneração pelo Transporte Coletivo ¹</t>
  </si>
  <si>
    <t xml:space="preserve">¹  Remuneração do evento Fórmula 1, operações de 04/11/23 e 05/11/23.
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</si>
</sst>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340805</v>
      </c>
      <c r="C7" s="46">
        <f aca="true" t="shared" si="0" ref="C7:J7">+C8+C11</f>
        <v>271046</v>
      </c>
      <c r="D7" s="46">
        <f t="shared" si="0"/>
        <v>332559</v>
      </c>
      <c r="E7" s="46">
        <f t="shared" si="0"/>
        <v>190910</v>
      </c>
      <c r="F7" s="46">
        <f t="shared" si="0"/>
        <v>241993</v>
      </c>
      <c r="G7" s="46">
        <f t="shared" si="0"/>
        <v>230504</v>
      </c>
      <c r="H7" s="46">
        <f t="shared" si="0"/>
        <v>258258</v>
      </c>
      <c r="I7" s="46">
        <f t="shared" si="0"/>
        <v>373623</v>
      </c>
      <c r="J7" s="46">
        <f t="shared" si="0"/>
        <v>124379</v>
      </c>
      <c r="K7" s="38">
        <f aca="true" t="shared" si="1" ref="K7:K13">SUM(B7:J7)</f>
        <v>2364077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17455</v>
      </c>
      <c r="C8" s="44">
        <f t="shared" si="2"/>
        <v>16634</v>
      </c>
      <c r="D8" s="44">
        <f t="shared" si="2"/>
        <v>15494</v>
      </c>
      <c r="E8" s="44">
        <f t="shared" si="2"/>
        <v>11558</v>
      </c>
      <c r="F8" s="44">
        <f t="shared" si="2"/>
        <v>11971</v>
      </c>
      <c r="G8" s="44">
        <f t="shared" si="2"/>
        <v>6532</v>
      </c>
      <c r="H8" s="44">
        <f t="shared" si="2"/>
        <v>5923</v>
      </c>
      <c r="I8" s="44">
        <f t="shared" si="2"/>
        <v>16668</v>
      </c>
      <c r="J8" s="44">
        <f t="shared" si="2"/>
        <v>3566</v>
      </c>
      <c r="K8" s="38">
        <f t="shared" si="1"/>
        <v>105801</v>
      </c>
      <c r="L8"/>
      <c r="M8"/>
      <c r="N8"/>
    </row>
    <row r="9" spans="1:14" ht="16.5" customHeight="1">
      <c r="A9" s="22" t="s">
        <v>31</v>
      </c>
      <c r="B9" s="44">
        <v>17387</v>
      </c>
      <c r="C9" s="44">
        <v>16631</v>
      </c>
      <c r="D9" s="44">
        <v>15494</v>
      </c>
      <c r="E9" s="44">
        <v>11247</v>
      </c>
      <c r="F9" s="44">
        <v>11960</v>
      </c>
      <c r="G9" s="44">
        <v>6530</v>
      </c>
      <c r="H9" s="44">
        <v>5923</v>
      </c>
      <c r="I9" s="44">
        <v>16586</v>
      </c>
      <c r="J9" s="44">
        <v>3566</v>
      </c>
      <c r="K9" s="38">
        <f t="shared" si="1"/>
        <v>105324</v>
      </c>
      <c r="L9"/>
      <c r="M9"/>
      <c r="N9"/>
    </row>
    <row r="10" spans="1:14" ht="16.5" customHeight="1">
      <c r="A10" s="22" t="s">
        <v>30</v>
      </c>
      <c r="B10" s="44">
        <v>68</v>
      </c>
      <c r="C10" s="44">
        <v>3</v>
      </c>
      <c r="D10" s="44">
        <v>0</v>
      </c>
      <c r="E10" s="44">
        <v>311</v>
      </c>
      <c r="F10" s="44">
        <v>11</v>
      </c>
      <c r="G10" s="44">
        <v>2</v>
      </c>
      <c r="H10" s="44">
        <v>0</v>
      </c>
      <c r="I10" s="44">
        <v>82</v>
      </c>
      <c r="J10" s="44">
        <v>0</v>
      </c>
      <c r="K10" s="38">
        <f t="shared" si="1"/>
        <v>477</v>
      </c>
      <c r="L10"/>
      <c r="M10"/>
      <c r="N10"/>
    </row>
    <row r="11" spans="1:14" ht="16.5" customHeight="1">
      <c r="A11" s="43" t="s">
        <v>66</v>
      </c>
      <c r="B11" s="42">
        <v>323350</v>
      </c>
      <c r="C11" s="42">
        <v>254412</v>
      </c>
      <c r="D11" s="42">
        <v>317065</v>
      </c>
      <c r="E11" s="42">
        <v>179352</v>
      </c>
      <c r="F11" s="42">
        <v>230022</v>
      </c>
      <c r="G11" s="42">
        <v>223972</v>
      </c>
      <c r="H11" s="42">
        <v>252335</v>
      </c>
      <c r="I11" s="42">
        <v>356955</v>
      </c>
      <c r="J11" s="42">
        <v>120813</v>
      </c>
      <c r="K11" s="38">
        <f t="shared" si="1"/>
        <v>2258276</v>
      </c>
      <c r="L11" s="59"/>
      <c r="M11" s="59"/>
      <c r="N11" s="59"/>
    </row>
    <row r="12" spans="1:14" ht="16.5" customHeight="1">
      <c r="A12" s="22" t="s">
        <v>78</v>
      </c>
      <c r="B12" s="42">
        <v>24369</v>
      </c>
      <c r="C12" s="42">
        <v>20388</v>
      </c>
      <c r="D12" s="42">
        <v>26455</v>
      </c>
      <c r="E12" s="42">
        <v>18157</v>
      </c>
      <c r="F12" s="42">
        <v>15386</v>
      </c>
      <c r="G12" s="42">
        <v>14016</v>
      </c>
      <c r="H12" s="42">
        <v>14216</v>
      </c>
      <c r="I12" s="42">
        <v>20904</v>
      </c>
      <c r="J12" s="42">
        <v>5296</v>
      </c>
      <c r="K12" s="38">
        <f t="shared" si="1"/>
        <v>159187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298981</v>
      </c>
      <c r="C13" s="42">
        <f>+C11-C12</f>
        <v>234024</v>
      </c>
      <c r="D13" s="42">
        <f>+D11-D12</f>
        <v>290610</v>
      </c>
      <c r="E13" s="42">
        <f aca="true" t="shared" si="3" ref="E13:J13">+E11-E12</f>
        <v>161195</v>
      </c>
      <c r="F13" s="42">
        <f t="shared" si="3"/>
        <v>214636</v>
      </c>
      <c r="G13" s="42">
        <f t="shared" si="3"/>
        <v>209956</v>
      </c>
      <c r="H13" s="42">
        <f t="shared" si="3"/>
        <v>238119</v>
      </c>
      <c r="I13" s="42">
        <f t="shared" si="3"/>
        <v>336051</v>
      </c>
      <c r="J13" s="42">
        <f t="shared" si="3"/>
        <v>115517</v>
      </c>
      <c r="K13" s="38">
        <f t="shared" si="1"/>
        <v>2099089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1.077786229003112</v>
      </c>
      <c r="C18" s="39">
        <v>1.163686033874933</v>
      </c>
      <c r="D18" s="39">
        <v>1.067271419184562</v>
      </c>
      <c r="E18" s="39">
        <v>1.302949617441477</v>
      </c>
      <c r="F18" s="39">
        <v>0.966270155466472</v>
      </c>
      <c r="G18" s="39">
        <v>1.104659106739431</v>
      </c>
      <c r="H18" s="39">
        <v>1.124511481146525</v>
      </c>
      <c r="I18" s="39">
        <v>1.00450525639197</v>
      </c>
      <c r="J18" s="39">
        <v>0.994548639176787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1721871.5999999999</v>
      </c>
      <c r="C20" s="36">
        <f aca="true" t="shared" si="4" ref="C20:J20">SUM(C21:C30)</f>
        <v>1622101.7799999998</v>
      </c>
      <c r="D20" s="36">
        <f t="shared" si="4"/>
        <v>2020717.4900000002</v>
      </c>
      <c r="E20" s="36">
        <f t="shared" si="4"/>
        <v>1237747.3199999998</v>
      </c>
      <c r="F20" s="36">
        <f t="shared" si="4"/>
        <v>1226058.4700000002</v>
      </c>
      <c r="G20" s="36">
        <f t="shared" si="4"/>
        <v>1346895.7300000004</v>
      </c>
      <c r="H20" s="36">
        <f t="shared" si="4"/>
        <v>1229013.6800000004</v>
      </c>
      <c r="I20" s="36">
        <f t="shared" si="4"/>
        <v>1694808.45</v>
      </c>
      <c r="J20" s="36">
        <f t="shared" si="4"/>
        <v>598659.14</v>
      </c>
      <c r="K20" s="36">
        <f aca="true" t="shared" si="5" ref="K20:K29">SUM(B20:J20)</f>
        <v>12697873.66</v>
      </c>
      <c r="L20"/>
      <c r="M20"/>
      <c r="N20"/>
    </row>
    <row r="21" spans="1:14" ht="16.5" customHeight="1">
      <c r="A21" s="35" t="s">
        <v>27</v>
      </c>
      <c r="B21" s="58">
        <f>ROUND((B15+B16)*B7,2)</f>
        <v>1538700.49</v>
      </c>
      <c r="C21" s="58">
        <f>ROUND((C15+C16)*C7,2)</f>
        <v>1344388.16</v>
      </c>
      <c r="D21" s="58">
        <f aca="true" t="shared" si="6" ref="D21:J21">ROUND((D15+D16)*D7,2)</f>
        <v>1828575.66</v>
      </c>
      <c r="E21" s="58">
        <f t="shared" si="6"/>
        <v>912664.35</v>
      </c>
      <c r="F21" s="58">
        <f t="shared" si="6"/>
        <v>1224266.79</v>
      </c>
      <c r="G21" s="58">
        <f t="shared" si="6"/>
        <v>1177944.59</v>
      </c>
      <c r="H21" s="58">
        <f t="shared" si="6"/>
        <v>1050851.8</v>
      </c>
      <c r="I21" s="58">
        <f t="shared" si="6"/>
        <v>1535665.25</v>
      </c>
      <c r="J21" s="58">
        <f t="shared" si="6"/>
        <v>578461.85</v>
      </c>
      <c r="K21" s="30">
        <f t="shared" si="5"/>
        <v>11191518.94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119689.71</v>
      </c>
      <c r="C22" s="30">
        <f t="shared" si="7"/>
        <v>220057.57</v>
      </c>
      <c r="D22" s="30">
        <f t="shared" si="7"/>
        <v>123010.88</v>
      </c>
      <c r="E22" s="30">
        <f t="shared" si="7"/>
        <v>276491.32</v>
      </c>
      <c r="F22" s="30">
        <f t="shared" si="7"/>
        <v>-41294.33</v>
      </c>
      <c r="G22" s="30">
        <f t="shared" si="7"/>
        <v>123282.63</v>
      </c>
      <c r="H22" s="30">
        <f t="shared" si="7"/>
        <v>130843.11</v>
      </c>
      <c r="I22" s="30">
        <f t="shared" si="7"/>
        <v>6918.57</v>
      </c>
      <c r="J22" s="30">
        <f t="shared" si="7"/>
        <v>-3153.4</v>
      </c>
      <c r="K22" s="30">
        <f t="shared" si="5"/>
        <v>955846.0599999999</v>
      </c>
      <c r="L22"/>
      <c r="M22"/>
      <c r="N22"/>
    </row>
    <row r="23" spans="1:14" ht="16.5" customHeight="1">
      <c r="A23" s="18" t="s">
        <v>25</v>
      </c>
      <c r="B23" s="30">
        <v>58769.88</v>
      </c>
      <c r="C23" s="30">
        <v>51264.7</v>
      </c>
      <c r="D23" s="30">
        <v>60263.15</v>
      </c>
      <c r="E23" s="30">
        <v>41008.3</v>
      </c>
      <c r="F23" s="30">
        <v>39240.61</v>
      </c>
      <c r="G23" s="30">
        <v>41627.62</v>
      </c>
      <c r="H23" s="30">
        <v>41479.44</v>
      </c>
      <c r="I23" s="30">
        <v>69230.3</v>
      </c>
      <c r="J23" s="30">
        <v>20466.41</v>
      </c>
      <c r="K23" s="30">
        <f t="shared" si="5"/>
        <v>423350.4099999999</v>
      </c>
      <c r="L23"/>
      <c r="M23"/>
      <c r="N23"/>
    </row>
    <row r="24" spans="1:14" ht="16.5" customHeight="1">
      <c r="A24" s="18" t="s">
        <v>24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1478.67</v>
      </c>
      <c r="C26" s="30">
        <v>1394.26</v>
      </c>
      <c r="D26" s="30">
        <v>1734.82</v>
      </c>
      <c r="E26" s="30">
        <v>1062.43</v>
      </c>
      <c r="F26" s="30">
        <v>1053.7</v>
      </c>
      <c r="G26" s="30">
        <v>1158.49</v>
      </c>
      <c r="H26" s="30">
        <v>1056.61</v>
      </c>
      <c r="I26" s="30">
        <v>1455.38</v>
      </c>
      <c r="J26" s="30">
        <v>515.21</v>
      </c>
      <c r="K26" s="30">
        <f t="shared" si="5"/>
        <v>10909.57</v>
      </c>
      <c r="L26" s="59"/>
      <c r="M26" s="59"/>
      <c r="N26" s="59"/>
    </row>
    <row r="27" spans="1:14" ht="16.5" customHeight="1">
      <c r="A27" s="18" t="s">
        <v>75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76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76376.76</v>
      </c>
      <c r="J29" s="30">
        <v>0</v>
      </c>
      <c r="K29" s="30">
        <f t="shared" si="5"/>
        <v>76376.76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-103285.65</v>
      </c>
      <c r="C32" s="30">
        <f t="shared" si="8"/>
        <v>-79269.2</v>
      </c>
      <c r="D32" s="30">
        <f t="shared" si="8"/>
        <v>-106319.2799999999</v>
      </c>
      <c r="E32" s="30">
        <f t="shared" si="8"/>
        <v>-94047.3</v>
      </c>
      <c r="F32" s="30">
        <f t="shared" si="8"/>
        <v>-52624</v>
      </c>
      <c r="G32" s="30">
        <f t="shared" si="8"/>
        <v>-57513.95</v>
      </c>
      <c r="H32" s="30">
        <f t="shared" si="8"/>
        <v>-17505.74</v>
      </c>
      <c r="I32" s="30">
        <f t="shared" si="8"/>
        <v>-82403.40999999999</v>
      </c>
      <c r="J32" s="30">
        <f t="shared" si="8"/>
        <v>-25837.630000000016</v>
      </c>
      <c r="K32" s="30">
        <f aca="true" t="shared" si="9" ref="K32:K40">SUM(B32:J32)</f>
        <v>-618806.1599999999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-103285.65</v>
      </c>
      <c r="C33" s="30">
        <f t="shared" si="10"/>
        <v>-79269.2</v>
      </c>
      <c r="D33" s="30">
        <f t="shared" si="10"/>
        <v>-81311.65000000001</v>
      </c>
      <c r="E33" s="30">
        <f t="shared" si="10"/>
        <v>-94047.3</v>
      </c>
      <c r="F33" s="30">
        <f t="shared" si="10"/>
        <v>-52624</v>
      </c>
      <c r="G33" s="30">
        <f t="shared" si="10"/>
        <v>-57513.95</v>
      </c>
      <c r="H33" s="30">
        <f t="shared" si="10"/>
        <v>-32100.7</v>
      </c>
      <c r="I33" s="30">
        <f t="shared" si="10"/>
        <v>-82403.40999999999</v>
      </c>
      <c r="J33" s="30">
        <f t="shared" si="10"/>
        <v>-18598.05</v>
      </c>
      <c r="K33" s="30">
        <f t="shared" si="9"/>
        <v>-601153.91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-76502.8</v>
      </c>
      <c r="C34" s="30">
        <f t="shared" si="11"/>
        <v>-73176.4</v>
      </c>
      <c r="D34" s="30">
        <f t="shared" si="11"/>
        <v>-68173.6</v>
      </c>
      <c r="E34" s="30">
        <f t="shared" si="11"/>
        <v>-49486.8</v>
      </c>
      <c r="F34" s="30">
        <f t="shared" si="11"/>
        <v>-52624</v>
      </c>
      <c r="G34" s="30">
        <f t="shared" si="11"/>
        <v>-28732</v>
      </c>
      <c r="H34" s="30">
        <f t="shared" si="11"/>
        <v>-26061.2</v>
      </c>
      <c r="I34" s="30">
        <f t="shared" si="11"/>
        <v>-72978.4</v>
      </c>
      <c r="J34" s="30">
        <f t="shared" si="11"/>
        <v>-15690.4</v>
      </c>
      <c r="K34" s="30">
        <f t="shared" si="9"/>
        <v>-463425.6000000001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-26782.85</v>
      </c>
      <c r="C37" s="30">
        <v>-6092.8</v>
      </c>
      <c r="D37" s="30">
        <v>-13138.05</v>
      </c>
      <c r="E37" s="30">
        <v>-44560.5</v>
      </c>
      <c r="F37" s="26">
        <v>0</v>
      </c>
      <c r="G37" s="30">
        <v>-28781.95</v>
      </c>
      <c r="H37" s="30">
        <v>-6039.5</v>
      </c>
      <c r="I37" s="30">
        <v>-9425.01</v>
      </c>
      <c r="J37" s="30">
        <v>-2907.65</v>
      </c>
      <c r="K37" s="30">
        <f t="shared" si="9"/>
        <v>-137728.31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30">
        <v>14594.96</v>
      </c>
      <c r="I50" s="17">
        <v>0</v>
      </c>
      <c r="J50" s="17">
        <v>0</v>
      </c>
      <c r="K50" s="30">
        <f t="shared" si="13"/>
        <v>14594.96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1618585.95</v>
      </c>
      <c r="C55" s="27">
        <f t="shared" si="15"/>
        <v>1542832.5799999998</v>
      </c>
      <c r="D55" s="27">
        <f t="shared" si="15"/>
        <v>1914398.2100000004</v>
      </c>
      <c r="E55" s="27">
        <f t="shared" si="15"/>
        <v>1143700.0199999998</v>
      </c>
      <c r="F55" s="27">
        <f t="shared" si="15"/>
        <v>1173434.4700000002</v>
      </c>
      <c r="G55" s="27">
        <f t="shared" si="15"/>
        <v>1289381.7800000005</v>
      </c>
      <c r="H55" s="27">
        <f t="shared" si="15"/>
        <v>1211507.9400000004</v>
      </c>
      <c r="I55" s="27">
        <f t="shared" si="15"/>
        <v>1612405.04</v>
      </c>
      <c r="J55" s="27">
        <f t="shared" si="15"/>
        <v>572821.51</v>
      </c>
      <c r="K55" s="20">
        <f>SUM(B55:J55)</f>
        <v>12079067.500000002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1618585.95</v>
      </c>
      <c r="C61" s="10">
        <f t="shared" si="17"/>
        <v>1542832.58</v>
      </c>
      <c r="D61" s="10">
        <f t="shared" si="17"/>
        <v>1914398.21</v>
      </c>
      <c r="E61" s="10">
        <f t="shared" si="17"/>
        <v>1143700.02</v>
      </c>
      <c r="F61" s="10">
        <f t="shared" si="17"/>
        <v>1173434.47</v>
      </c>
      <c r="G61" s="10">
        <f t="shared" si="17"/>
        <v>1289381.78</v>
      </c>
      <c r="H61" s="10">
        <f t="shared" si="17"/>
        <v>1211507.94</v>
      </c>
      <c r="I61" s="10">
        <f>SUM(I62:I74)</f>
        <v>1612405.04</v>
      </c>
      <c r="J61" s="10">
        <f t="shared" si="17"/>
        <v>572821.51</v>
      </c>
      <c r="K61" s="5">
        <f>SUM(K62:K74)</f>
        <v>12079067.499999998</v>
      </c>
      <c r="L61" s="9"/>
    </row>
    <row r="62" spans="1:12" ht="16.5" customHeight="1">
      <c r="A62" s="7" t="s">
        <v>55</v>
      </c>
      <c r="B62" s="8">
        <v>1416910.14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1416910.14</v>
      </c>
      <c r="L62"/>
    </row>
    <row r="63" spans="1:12" ht="16.5" customHeight="1">
      <c r="A63" s="7" t="s">
        <v>56</v>
      </c>
      <c r="B63" s="8">
        <v>201675.81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201675.81</v>
      </c>
      <c r="L63"/>
    </row>
    <row r="64" spans="1:12" ht="16.5" customHeight="1">
      <c r="A64" s="7" t="s">
        <v>4</v>
      </c>
      <c r="B64" s="6">
        <v>0</v>
      </c>
      <c r="C64" s="8">
        <v>1542832.58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1542832.58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1914398.21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1914398.21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1143700.02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1143700.02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1173434.47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1173434.47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1289381.78</v>
      </c>
      <c r="H68" s="6">
        <v>0</v>
      </c>
      <c r="I68" s="6">
        <v>0</v>
      </c>
      <c r="J68" s="6">
        <v>0</v>
      </c>
      <c r="K68" s="5">
        <f t="shared" si="18"/>
        <v>1289381.78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1211507.94</v>
      </c>
      <c r="I69" s="6">
        <v>0</v>
      </c>
      <c r="J69" s="6">
        <v>0</v>
      </c>
      <c r="K69" s="5">
        <f t="shared" si="18"/>
        <v>1211507.94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594010.02</v>
      </c>
      <c r="J71" s="6">
        <v>0</v>
      </c>
      <c r="K71" s="5">
        <f t="shared" si="18"/>
        <v>594010.02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1018395.02</v>
      </c>
      <c r="J72" s="6">
        <v>0</v>
      </c>
      <c r="K72" s="5">
        <f t="shared" si="18"/>
        <v>1018395.02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572821.51</v>
      </c>
      <c r="K73" s="5">
        <f t="shared" si="18"/>
        <v>572821.51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66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2024-02-15T16:37:15Z</dcterms:modified>
  <cp:category/>
  <cp:version/>
  <cp:contentType/>
  <cp:contentStatus/>
</cp:coreProperties>
</file>