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<sst xmlns="http://schemas.openxmlformats.org/spreadsheetml/2006/main" count="83" uniqueCount="82">
  <si>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</si>
  <si>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</si>
  <si>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</si>
  <si>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</si>
  <si>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</si>
  <si>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</si>
  <si>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</si>
  <si>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</si>
  <si>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</si>
  <si>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</si>
  <si>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</si>
  <si>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</si>
  <si>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</si>
  <si>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</si>
  <si>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</si>
  <si>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</si>
  <si>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</si>
  <si>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</si>
  <si>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</si>
  <si>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</si>
  <si>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</si>
  <si>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</si>
  <si>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</si>
  <si>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</si>
  <si>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</si>
  <si>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</si>
  <si>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</si>
  <si>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</si>
  <si>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</si>
  <si>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</si>
  <si>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</si>
  <si>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</si>
  <si>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</si>
  <si>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</si>
  <si>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</si>
  <si>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</si>
  <si>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</si>
  <si>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</si>
  <si>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</si>
  <si>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</si>
  <si>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</si>
  <si>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</si>
  <si>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</si>
  <si>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</si>
  <si>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</si>
  <si>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</si>
  <si>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</si>
  <si>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</si>
  <si>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</si>
  <si>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</si>
  <si>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</si>
  <si>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</si>
  <si>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</si>
  <si>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</si>
  <si>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</si>
  <si>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</si>
  <si>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</si>
  <si>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</si>
  <si>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</si>
  <si>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</si>
  <si>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</si>
  <si>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</si>
  <si>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</si>
  <si>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</si>
  <si>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</si>
  <si>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</si>
  <si>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</si>
  <si>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</si>
  <si>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</si>
  <si>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</si>
  <si>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</si>
  <si>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</si>
  <si>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</si>
  <si>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</si>
  <si>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</si>
  <si>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</si>
  <si>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</si>
  <si>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</si>
  <si>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</si>
  <si>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</si>
  <si>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06/02/24 - VENCIMENTO 15/02/24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</si>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</sst>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336237</v>
      </c>
      <c r="C7" s="46">
        <f aca="true" t="shared" si="0" ref="C7:J7">+C8+C11</f>
        <v>269906</v>
      </c>
      <c r="D7" s="46">
        <f t="shared" si="0"/>
        <v>333098</v>
      </c>
      <c r="E7" s="46">
        <f t="shared" si="0"/>
        <v>189937</v>
      </c>
      <c r="F7" s="46">
        <f t="shared" si="0"/>
        <v>242022</v>
      </c>
      <c r="G7" s="46">
        <f t="shared" si="0"/>
        <v>226733</v>
      </c>
      <c r="H7" s="46">
        <f t="shared" si="0"/>
        <v>252413</v>
      </c>
      <c r="I7" s="46">
        <f t="shared" si="0"/>
        <v>368531</v>
      </c>
      <c r="J7" s="46">
        <f t="shared" si="0"/>
        <v>124505</v>
      </c>
      <c r="K7" s="38">
        <f aca="true" t="shared" si="1" ref="K7:K13">SUM(B7:J7)</f>
        <v>2343382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17407</v>
      </c>
      <c r="C8" s="44">
        <f t="shared" si="2"/>
        <v>16639</v>
      </c>
      <c r="D8" s="44">
        <f t="shared" si="2"/>
        <v>15888</v>
      </c>
      <c r="E8" s="44">
        <f t="shared" si="2"/>
        <v>11404</v>
      </c>
      <c r="F8" s="44">
        <f t="shared" si="2"/>
        <v>12595</v>
      </c>
      <c r="G8" s="44">
        <f t="shared" si="2"/>
        <v>6316</v>
      </c>
      <c r="H8" s="44">
        <f t="shared" si="2"/>
        <v>5752</v>
      </c>
      <c r="I8" s="44">
        <f t="shared" si="2"/>
        <v>16739</v>
      </c>
      <c r="J8" s="44">
        <f t="shared" si="2"/>
        <v>3807</v>
      </c>
      <c r="K8" s="38">
        <f t="shared" si="1"/>
        <v>106547</v>
      </c>
      <c r="L8"/>
      <c r="M8"/>
      <c r="N8"/>
    </row>
    <row r="9" spans="1:14" ht="16.5" customHeight="1">
      <c r="A9" s="22" t="s">
        <v>32</v>
      </c>
      <c r="B9" s="44">
        <v>17336</v>
      </c>
      <c r="C9" s="44">
        <v>16638</v>
      </c>
      <c r="D9" s="44">
        <v>15888</v>
      </c>
      <c r="E9" s="44">
        <v>11079</v>
      </c>
      <c r="F9" s="44">
        <v>12580</v>
      </c>
      <c r="G9" s="44">
        <v>6314</v>
      </c>
      <c r="H9" s="44">
        <v>5752</v>
      </c>
      <c r="I9" s="44">
        <v>16660</v>
      </c>
      <c r="J9" s="44">
        <v>3807</v>
      </c>
      <c r="K9" s="38">
        <f t="shared" si="1"/>
        <v>106054</v>
      </c>
      <c r="L9"/>
      <c r="M9"/>
      <c r="N9"/>
    </row>
    <row r="10" spans="1:14" ht="16.5" customHeight="1">
      <c r="A10" s="22" t="s">
        <v>31</v>
      </c>
      <c r="B10" s="44">
        <v>71</v>
      </c>
      <c r="C10" s="44">
        <v>1</v>
      </c>
      <c r="D10" s="44">
        <v>0</v>
      </c>
      <c r="E10" s="44">
        <v>325</v>
      </c>
      <c r="F10" s="44">
        <v>15</v>
      </c>
      <c r="G10" s="44">
        <v>2</v>
      </c>
      <c r="H10" s="44">
        <v>0</v>
      </c>
      <c r="I10" s="44">
        <v>79</v>
      </c>
      <c r="J10" s="44">
        <v>0</v>
      </c>
      <c r="K10" s="38">
        <f t="shared" si="1"/>
        <v>493</v>
      </c>
      <c r="L10"/>
      <c r="M10"/>
      <c r="N10"/>
    </row>
    <row r="11" spans="1:14" ht="16.5" customHeight="1">
      <c r="A11" s="43" t="s">
        <v>67</v>
      </c>
      <c r="B11" s="42">
        <v>318830</v>
      </c>
      <c r="C11" s="42">
        <v>253267</v>
      </c>
      <c r="D11" s="42">
        <v>317210</v>
      </c>
      <c r="E11" s="42">
        <v>178533</v>
      </c>
      <c r="F11" s="42">
        <v>229427</v>
      </c>
      <c r="G11" s="42">
        <v>220417</v>
      </c>
      <c r="H11" s="42">
        <v>246661</v>
      </c>
      <c r="I11" s="42">
        <v>351792</v>
      </c>
      <c r="J11" s="42">
        <v>120698</v>
      </c>
      <c r="K11" s="38">
        <f t="shared" si="1"/>
        <v>2236835</v>
      </c>
      <c r="L11" s="59"/>
      <c r="M11" s="59"/>
      <c r="N11" s="59"/>
    </row>
    <row r="12" spans="1:14" ht="16.5" customHeight="1">
      <c r="A12" s="22" t="s">
        <v>79</v>
      </c>
      <c r="B12" s="42">
        <v>24072</v>
      </c>
      <c r="C12" s="42">
        <v>20508</v>
      </c>
      <c r="D12" s="42">
        <v>26752</v>
      </c>
      <c r="E12" s="42">
        <v>18094</v>
      </c>
      <c r="F12" s="42">
        <v>14931</v>
      </c>
      <c r="G12" s="42">
        <v>13697</v>
      </c>
      <c r="H12" s="42">
        <v>14091</v>
      </c>
      <c r="I12" s="42">
        <v>20867</v>
      </c>
      <c r="J12" s="42">
        <v>5539</v>
      </c>
      <c r="K12" s="38">
        <f t="shared" si="1"/>
        <v>158551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294758</v>
      </c>
      <c r="C13" s="42">
        <f>+C11-C12</f>
        <v>232759</v>
      </c>
      <c r="D13" s="42">
        <f>+D11-D12</f>
        <v>290458</v>
      </c>
      <c r="E13" s="42">
        <f aca="true" t="shared" si="3" ref="E13:J13">+E11-E12</f>
        <v>160439</v>
      </c>
      <c r="F13" s="42">
        <f t="shared" si="3"/>
        <v>214496</v>
      </c>
      <c r="G13" s="42">
        <f t="shared" si="3"/>
        <v>206720</v>
      </c>
      <c r="H13" s="42">
        <f t="shared" si="3"/>
        <v>232570</v>
      </c>
      <c r="I13" s="42">
        <f t="shared" si="3"/>
        <v>330925</v>
      </c>
      <c r="J13" s="42">
        <f t="shared" si="3"/>
        <v>115159</v>
      </c>
      <c r="K13" s="38">
        <f t="shared" si="1"/>
        <v>2078284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1.089750683459194</v>
      </c>
      <c r="C18" s="39">
        <v>1.167018618315944</v>
      </c>
      <c r="D18" s="39">
        <v>1.06398283188171</v>
      </c>
      <c r="E18" s="39">
        <v>1.307193109674873</v>
      </c>
      <c r="F18" s="39">
        <v>0.966126600847551</v>
      </c>
      <c r="G18" s="39">
        <v>1.121330637609093</v>
      </c>
      <c r="H18" s="39">
        <v>1.14451967014549</v>
      </c>
      <c r="I18" s="39">
        <v>1.018068510261231</v>
      </c>
      <c r="J18" s="39">
        <v>0.992603721891791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1718045.05</v>
      </c>
      <c r="C20" s="36">
        <f aca="true" t="shared" si="4" ref="C20:J20">SUM(C21:C30)</f>
        <v>1619270.25</v>
      </c>
      <c r="D20" s="36">
        <f t="shared" si="4"/>
        <v>2018447.6100000003</v>
      </c>
      <c r="E20" s="36">
        <f t="shared" si="4"/>
        <v>1237262.31</v>
      </c>
      <c r="F20" s="36">
        <f t="shared" si="4"/>
        <v>1226037.11</v>
      </c>
      <c r="G20" s="36">
        <f t="shared" si="4"/>
        <v>1345752.93</v>
      </c>
      <c r="H20" s="36">
        <f t="shared" si="4"/>
        <v>1223582.8600000003</v>
      </c>
      <c r="I20" s="36">
        <f t="shared" si="4"/>
        <v>1694194.04</v>
      </c>
      <c r="J20" s="36">
        <f t="shared" si="4"/>
        <v>598712.94</v>
      </c>
      <c r="K20" s="36">
        <f aca="true" t="shared" si="5" ref="K20:K29">SUM(B20:J20)</f>
        <v>12681305.1</v>
      </c>
      <c r="L20"/>
      <c r="M20"/>
      <c r="N20"/>
    </row>
    <row r="21" spans="1:14" ht="16.5" customHeight="1">
      <c r="A21" s="35" t="s">
        <v>28</v>
      </c>
      <c r="B21" s="58">
        <f>ROUND((B15+B16)*B7,2)</f>
        <v>1518076.43</v>
      </c>
      <c r="C21" s="58">
        <f>ROUND((C15+C16)*C7,2)</f>
        <v>1338733.76</v>
      </c>
      <c r="D21" s="58">
        <f aca="true" t="shared" si="6" ref="D21:J21">ROUND((D15+D16)*D7,2)</f>
        <v>1831539.35</v>
      </c>
      <c r="E21" s="58">
        <f t="shared" si="6"/>
        <v>908012.82</v>
      </c>
      <c r="F21" s="58">
        <f t="shared" si="6"/>
        <v>1224413.5</v>
      </c>
      <c r="G21" s="58">
        <f t="shared" si="6"/>
        <v>1158673.65</v>
      </c>
      <c r="H21" s="58">
        <f t="shared" si="6"/>
        <v>1027068.5</v>
      </c>
      <c r="I21" s="58">
        <f t="shared" si="6"/>
        <v>1514736.12</v>
      </c>
      <c r="J21" s="58">
        <f t="shared" si="6"/>
        <v>579047.85</v>
      </c>
      <c r="K21" s="30">
        <f t="shared" si="5"/>
        <v>11100301.979999999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136248.4</v>
      </c>
      <c r="C22" s="30">
        <f t="shared" si="7"/>
        <v>223593.46</v>
      </c>
      <c r="D22" s="30">
        <f t="shared" si="7"/>
        <v>117187.07</v>
      </c>
      <c r="E22" s="30">
        <f t="shared" si="7"/>
        <v>278935.28</v>
      </c>
      <c r="F22" s="30">
        <f t="shared" si="7"/>
        <v>-41475.05</v>
      </c>
      <c r="G22" s="30">
        <f t="shared" si="7"/>
        <v>140582.61</v>
      </c>
      <c r="H22" s="30">
        <f t="shared" si="7"/>
        <v>148431.6</v>
      </c>
      <c r="I22" s="30">
        <f t="shared" si="7"/>
        <v>27369.03</v>
      </c>
      <c r="J22" s="30">
        <f t="shared" si="7"/>
        <v>-4282.8</v>
      </c>
      <c r="K22" s="30">
        <f t="shared" si="5"/>
        <v>1026589.5999999999</v>
      </c>
      <c r="L22"/>
      <c r="M22"/>
      <c r="N22"/>
    </row>
    <row r="23" spans="1:14" ht="16.5" customHeight="1">
      <c r="A23" s="18" t="s">
        <v>26</v>
      </c>
      <c r="B23" s="30">
        <v>59011.61</v>
      </c>
      <c r="C23" s="30">
        <v>50554.59</v>
      </c>
      <c r="D23" s="30">
        <v>60853.39</v>
      </c>
      <c r="E23" s="30">
        <v>42730.86</v>
      </c>
      <c r="F23" s="30">
        <v>39253.26</v>
      </c>
      <c r="G23" s="30">
        <v>42458.69</v>
      </c>
      <c r="H23" s="30">
        <v>42249.25</v>
      </c>
      <c r="I23" s="30">
        <v>69035.31</v>
      </c>
      <c r="J23" s="30">
        <v>21063.61</v>
      </c>
      <c r="K23" s="30">
        <f t="shared" si="5"/>
        <v>427210.57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1475.76</v>
      </c>
      <c r="C26" s="30">
        <v>1391.35</v>
      </c>
      <c r="D26" s="30">
        <v>1734.82</v>
      </c>
      <c r="E26" s="30">
        <v>1062.43</v>
      </c>
      <c r="F26" s="30">
        <v>1053.7</v>
      </c>
      <c r="G26" s="30">
        <v>1155.58</v>
      </c>
      <c r="H26" s="30">
        <v>1050.79</v>
      </c>
      <c r="I26" s="30">
        <v>1455.38</v>
      </c>
      <c r="J26" s="30">
        <v>515.21</v>
      </c>
      <c r="K26" s="30">
        <f t="shared" si="5"/>
        <v>10895.02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76436.01</v>
      </c>
      <c r="J29" s="30">
        <v>0</v>
      </c>
      <c r="K29" s="30">
        <f t="shared" si="5"/>
        <v>76436.01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-192111.78999999998</v>
      </c>
      <c r="C32" s="30">
        <f t="shared" si="8"/>
        <v>-84433.9</v>
      </c>
      <c r="D32" s="30">
        <f t="shared" si="8"/>
        <v>2356221.67</v>
      </c>
      <c r="E32" s="30">
        <f t="shared" si="8"/>
        <v>-197155.59</v>
      </c>
      <c r="F32" s="30">
        <f t="shared" si="8"/>
        <v>-55352</v>
      </c>
      <c r="G32" s="30">
        <f t="shared" si="8"/>
        <v>-154363.36</v>
      </c>
      <c r="H32" s="30">
        <f t="shared" si="8"/>
        <v>1778667.68</v>
      </c>
      <c r="I32" s="30">
        <f t="shared" si="8"/>
        <v>-109233.59</v>
      </c>
      <c r="J32" s="30">
        <f t="shared" si="8"/>
        <v>504925.19999999995</v>
      </c>
      <c r="K32" s="30">
        <f aca="true" t="shared" si="9" ref="K32:K40">SUM(B32:J32)</f>
        <v>3847164.3200000003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-192111.78999999998</v>
      </c>
      <c r="C33" s="30">
        <f t="shared" si="10"/>
        <v>-84433.9</v>
      </c>
      <c r="D33" s="30">
        <f t="shared" si="10"/>
        <v>-120770.7</v>
      </c>
      <c r="E33" s="30">
        <f t="shared" si="10"/>
        <v>-197155.59</v>
      </c>
      <c r="F33" s="30">
        <f t="shared" si="10"/>
        <v>-55352</v>
      </c>
      <c r="G33" s="30">
        <f t="shared" si="10"/>
        <v>-154363.36</v>
      </c>
      <c r="H33" s="30">
        <f t="shared" si="10"/>
        <v>-48332.32</v>
      </c>
      <c r="I33" s="30">
        <f t="shared" si="10"/>
        <v>-109233.59</v>
      </c>
      <c r="J33" s="30">
        <f t="shared" si="10"/>
        <v>-27835.22</v>
      </c>
      <c r="K33" s="30">
        <f t="shared" si="9"/>
        <v>-989588.4699999999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-76278.4</v>
      </c>
      <c r="C34" s="30">
        <f t="shared" si="11"/>
        <v>-73207.2</v>
      </c>
      <c r="D34" s="30">
        <f t="shared" si="11"/>
        <v>-69907.2</v>
      </c>
      <c r="E34" s="30">
        <f t="shared" si="11"/>
        <v>-48747.6</v>
      </c>
      <c r="F34" s="30">
        <f t="shared" si="11"/>
        <v>-55352</v>
      </c>
      <c r="G34" s="30">
        <f t="shared" si="11"/>
        <v>-27781.6</v>
      </c>
      <c r="H34" s="30">
        <f t="shared" si="11"/>
        <v>-25308.8</v>
      </c>
      <c r="I34" s="30">
        <f t="shared" si="11"/>
        <v>-73304</v>
      </c>
      <c r="J34" s="30">
        <f t="shared" si="11"/>
        <v>-16750.8</v>
      </c>
      <c r="K34" s="30">
        <f t="shared" si="9"/>
        <v>-466637.5999999999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-115833.39</v>
      </c>
      <c r="C37" s="30">
        <v>-11226.7</v>
      </c>
      <c r="D37" s="30">
        <v>-50863.5</v>
      </c>
      <c r="E37" s="30">
        <v>-148407.99</v>
      </c>
      <c r="F37" s="26">
        <v>0</v>
      </c>
      <c r="G37" s="30">
        <v>-126581.76</v>
      </c>
      <c r="H37" s="30">
        <v>-23023.52</v>
      </c>
      <c r="I37" s="30">
        <v>-35929.59</v>
      </c>
      <c r="J37" s="30">
        <v>-11084.42</v>
      </c>
      <c r="K37" s="30">
        <f t="shared" si="9"/>
        <v>-522950.86999999994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2476992.37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1827000</v>
      </c>
      <c r="I38" s="27">
        <f t="shared" si="12"/>
        <v>0</v>
      </c>
      <c r="J38" s="27">
        <f t="shared" si="12"/>
        <v>532760.4199999999</v>
      </c>
      <c r="K38" s="30">
        <f t="shared" si="9"/>
        <v>4836752.79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4203000</v>
      </c>
      <c r="E46" s="17">
        <v>0</v>
      </c>
      <c r="F46" s="17">
        <v>0</v>
      </c>
      <c r="G46" s="17">
        <v>0</v>
      </c>
      <c r="H46" s="17">
        <v>2925000</v>
      </c>
      <c r="I46" s="17">
        <v>0</v>
      </c>
      <c r="J46" s="17">
        <v>1057500</v>
      </c>
      <c r="K46" s="30">
        <f aca="true" t="shared" si="13" ref="K46:K53">SUM(B46:J46)</f>
        <v>8185500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1525933.26</v>
      </c>
      <c r="C55" s="27">
        <f t="shared" si="15"/>
        <v>1534836.35</v>
      </c>
      <c r="D55" s="27">
        <f t="shared" si="15"/>
        <v>4374669.28</v>
      </c>
      <c r="E55" s="27">
        <f t="shared" si="15"/>
        <v>1040106.7200000001</v>
      </c>
      <c r="F55" s="27">
        <f t="shared" si="15"/>
        <v>1170685.11</v>
      </c>
      <c r="G55" s="27">
        <f t="shared" si="15"/>
        <v>1191389.5699999998</v>
      </c>
      <c r="H55" s="27">
        <f t="shared" si="15"/>
        <v>3002250.54</v>
      </c>
      <c r="I55" s="27">
        <f t="shared" si="15"/>
        <v>1584960.45</v>
      </c>
      <c r="J55" s="27">
        <f t="shared" si="15"/>
        <v>1103638.14</v>
      </c>
      <c r="K55" s="20">
        <f>SUM(B55:J55)</f>
        <v>16528469.420000002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1525933.26</v>
      </c>
      <c r="C61" s="10">
        <f t="shared" si="17"/>
        <v>1534836.35</v>
      </c>
      <c r="D61" s="10">
        <f t="shared" si="17"/>
        <v>4374669.28</v>
      </c>
      <c r="E61" s="10">
        <f t="shared" si="17"/>
        <v>1040106.72</v>
      </c>
      <c r="F61" s="10">
        <f t="shared" si="17"/>
        <v>1170685.11</v>
      </c>
      <c r="G61" s="10">
        <f t="shared" si="17"/>
        <v>1191389.57</v>
      </c>
      <c r="H61" s="10">
        <f t="shared" si="17"/>
        <v>3002250.54</v>
      </c>
      <c r="I61" s="10">
        <f>SUM(I62:I74)</f>
        <v>1584960.45</v>
      </c>
      <c r="J61" s="10">
        <f t="shared" si="17"/>
        <v>1103638.14</v>
      </c>
      <c r="K61" s="5">
        <f>SUM(K62:K74)</f>
        <v>16528469.420000002</v>
      </c>
      <c r="L61" s="9"/>
    </row>
    <row r="62" spans="1:12" ht="16.5" customHeight="1">
      <c r="A62" s="7" t="s">
        <v>56</v>
      </c>
      <c r="B62" s="8">
        <v>1335801.98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1335801.98</v>
      </c>
      <c r="L62"/>
    </row>
    <row r="63" spans="1:12" ht="16.5" customHeight="1">
      <c r="A63" s="7" t="s">
        <v>57</v>
      </c>
      <c r="B63" s="8">
        <v>190131.28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190131.28</v>
      </c>
      <c r="L63"/>
    </row>
    <row r="64" spans="1:12" ht="16.5" customHeight="1">
      <c r="A64" s="7" t="s">
        <v>4</v>
      </c>
      <c r="B64" s="6">
        <v>0</v>
      </c>
      <c r="C64" s="8">
        <v>1534836.35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1534836.35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4374669.28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4374669.28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1040106.72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1040106.72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1170685.11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1170685.11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1191389.57</v>
      </c>
      <c r="H68" s="6">
        <v>0</v>
      </c>
      <c r="I68" s="6">
        <v>0</v>
      </c>
      <c r="J68" s="6">
        <v>0</v>
      </c>
      <c r="K68" s="5">
        <f t="shared" si="18"/>
        <v>1191389.57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3002250.54</v>
      </c>
      <c r="I69" s="6">
        <v>0</v>
      </c>
      <c r="J69" s="6">
        <v>0</v>
      </c>
      <c r="K69" s="5">
        <f t="shared" si="18"/>
        <v>3002250.54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598005.58</v>
      </c>
      <c r="J71" s="6">
        <v>0</v>
      </c>
      <c r="K71" s="5">
        <f t="shared" si="18"/>
        <v>598005.58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986954.87</v>
      </c>
      <c r="J72" s="6">
        <v>0</v>
      </c>
      <c r="K72" s="5">
        <f t="shared" si="18"/>
        <v>986954.87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1103638.14</v>
      </c>
      <c r="K73" s="5">
        <f t="shared" si="18"/>
        <v>1103638.14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2024-02-14T19:43:45Z</dcterms:modified>
  <cp:category/>
  <cp:version/>
  <cp:contentType/>
  <cp:contentStatus/>
</cp:coreProperties>
</file>