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<sst xmlns="http://schemas.openxmlformats.org/spreadsheetml/2006/main" count="83" uniqueCount="82">
  <si>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</si>
  <si>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</si>
  <si>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</si>
  <si>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</si>
  <si>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</si>
  <si>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</si>
  <si>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</si>
  <si>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</si>
  <si>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</si>
  <si>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</si>
  <si>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</si>
  <si>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</si>
  <si>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</si>
  <si>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</si>
  <si>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</si>
  <si>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</si>
  <si>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</si>
  <si>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</si>
  <si>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</si>
  <si>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</si>
  <si>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</si>
  <si>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</si>
  <si>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</si>
  <si>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</si>
  <si>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</si>
  <si>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</si>
  <si>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</si>
  <si>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</si>
  <si>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</si>
  <si>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</si>
  <si>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</si>
  <si>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</si>
  <si>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</si>
  <si>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</si>
  <si>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</si>
  <si>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</si>
  <si>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</si>
  <si>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</si>
  <si>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</si>
  <si>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</si>
  <si>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</si>
  <si>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</si>
  <si>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</si>
  <si>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</si>
  <si>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</si>
  <si>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</si>
  <si>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</si>
  <si>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</si>
  <si>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</si>
  <si>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</si>
  <si>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</si>
  <si>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</si>
  <si>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</si>
  <si>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</si>
  <si>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</si>
  <si>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</si>
  <si>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</si>
  <si>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</si>
  <si>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</si>
  <si>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</si>
  <si>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</si>
  <si>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</si>
  <si>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</si>
  <si>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</si>
  <si>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</si>
  <si>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</si>
  <si>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</si>
  <si>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</si>
  <si>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</si>
  <si>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</si>
  <si>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</si>
  <si>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</si>
  <si>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</si>
  <si>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</si>
  <si>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</si>
  <si>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</si>
  <si>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</si>
  <si>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</si>
  <si>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</si>
  <si>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</si>
  <si>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05/02/24 - VENCIMENTO 14/02/24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</si>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</sst>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321805</v>
      </c>
      <c r="C7" s="46">
        <f aca="true" t="shared" si="0" ref="C7:J7">+C8+C11</f>
        <v>257389</v>
      </c>
      <c r="D7" s="46">
        <f t="shared" si="0"/>
        <v>316806</v>
      </c>
      <c r="E7" s="46">
        <f t="shared" si="0"/>
        <v>181464</v>
      </c>
      <c r="F7" s="46">
        <f t="shared" si="0"/>
        <v>230481</v>
      </c>
      <c r="G7" s="46">
        <f t="shared" si="0"/>
        <v>217578</v>
      </c>
      <c r="H7" s="46">
        <f t="shared" si="0"/>
        <v>242298</v>
      </c>
      <c r="I7" s="46">
        <f t="shared" si="0"/>
        <v>352997</v>
      </c>
      <c r="J7" s="46">
        <f t="shared" si="0"/>
        <v>117762</v>
      </c>
      <c r="K7" s="38">
        <f aca="true" t="shared" si="1" ref="K7:K13">SUM(B7:J7)</f>
        <v>2238580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17304</v>
      </c>
      <c r="C8" s="44">
        <f t="shared" si="2"/>
        <v>16241</v>
      </c>
      <c r="D8" s="44">
        <f t="shared" si="2"/>
        <v>15815</v>
      </c>
      <c r="E8" s="44">
        <f t="shared" si="2"/>
        <v>11258</v>
      </c>
      <c r="F8" s="44">
        <f t="shared" si="2"/>
        <v>11921</v>
      </c>
      <c r="G8" s="44">
        <f t="shared" si="2"/>
        <v>6457</v>
      </c>
      <c r="H8" s="44">
        <f t="shared" si="2"/>
        <v>5901</v>
      </c>
      <c r="I8" s="44">
        <f t="shared" si="2"/>
        <v>16266</v>
      </c>
      <c r="J8" s="44">
        <f t="shared" si="2"/>
        <v>3497</v>
      </c>
      <c r="K8" s="38">
        <f t="shared" si="1"/>
        <v>104660</v>
      </c>
      <c r="L8"/>
      <c r="M8"/>
      <c r="N8"/>
    </row>
    <row r="9" spans="1:14" ht="16.5" customHeight="1">
      <c r="A9" s="22" t="s">
        <v>32</v>
      </c>
      <c r="B9" s="44">
        <v>17259</v>
      </c>
      <c r="C9" s="44">
        <v>16240</v>
      </c>
      <c r="D9" s="44">
        <v>15815</v>
      </c>
      <c r="E9" s="44">
        <v>10944</v>
      </c>
      <c r="F9" s="44">
        <v>11900</v>
      </c>
      <c r="G9" s="44">
        <v>6451</v>
      </c>
      <c r="H9" s="44">
        <v>5901</v>
      </c>
      <c r="I9" s="44">
        <v>16197</v>
      </c>
      <c r="J9" s="44">
        <v>3497</v>
      </c>
      <c r="K9" s="38">
        <f t="shared" si="1"/>
        <v>104204</v>
      </c>
      <c r="L9"/>
      <c r="M9"/>
      <c r="N9"/>
    </row>
    <row r="10" spans="1:14" ht="16.5" customHeight="1">
      <c r="A10" s="22" t="s">
        <v>31</v>
      </c>
      <c r="B10" s="44">
        <v>45</v>
      </c>
      <c r="C10" s="44">
        <v>1</v>
      </c>
      <c r="D10" s="44">
        <v>0</v>
      </c>
      <c r="E10" s="44">
        <v>314</v>
      </c>
      <c r="F10" s="44">
        <v>21</v>
      </c>
      <c r="G10" s="44">
        <v>6</v>
      </c>
      <c r="H10" s="44">
        <v>0</v>
      </c>
      <c r="I10" s="44">
        <v>69</v>
      </c>
      <c r="J10" s="44">
        <v>0</v>
      </c>
      <c r="K10" s="38">
        <f t="shared" si="1"/>
        <v>456</v>
      </c>
      <c r="L10"/>
      <c r="M10"/>
      <c r="N10"/>
    </row>
    <row r="11" spans="1:14" ht="16.5" customHeight="1">
      <c r="A11" s="43" t="s">
        <v>67</v>
      </c>
      <c r="B11" s="42">
        <v>304501</v>
      </c>
      <c r="C11" s="42">
        <v>241148</v>
      </c>
      <c r="D11" s="42">
        <v>300991</v>
      </c>
      <c r="E11" s="42">
        <v>170206</v>
      </c>
      <c r="F11" s="42">
        <v>218560</v>
      </c>
      <c r="G11" s="42">
        <v>211121</v>
      </c>
      <c r="H11" s="42">
        <v>236397</v>
      </c>
      <c r="I11" s="42">
        <v>336731</v>
      </c>
      <c r="J11" s="42">
        <v>114265</v>
      </c>
      <c r="K11" s="38">
        <f t="shared" si="1"/>
        <v>2133920</v>
      </c>
      <c r="L11" s="59"/>
      <c r="M11" s="59"/>
      <c r="N11" s="59"/>
    </row>
    <row r="12" spans="1:14" ht="16.5" customHeight="1">
      <c r="A12" s="22" t="s">
        <v>79</v>
      </c>
      <c r="B12" s="42">
        <v>23199</v>
      </c>
      <c r="C12" s="42">
        <v>20095</v>
      </c>
      <c r="D12" s="42">
        <v>25798</v>
      </c>
      <c r="E12" s="42">
        <v>17809</v>
      </c>
      <c r="F12" s="42">
        <v>14848</v>
      </c>
      <c r="G12" s="42">
        <v>13668</v>
      </c>
      <c r="H12" s="42">
        <v>13735</v>
      </c>
      <c r="I12" s="42">
        <v>20310</v>
      </c>
      <c r="J12" s="42">
        <v>5413</v>
      </c>
      <c r="K12" s="38">
        <f t="shared" si="1"/>
        <v>154875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281302</v>
      </c>
      <c r="C13" s="42">
        <f>+C11-C12</f>
        <v>221053</v>
      </c>
      <c r="D13" s="42">
        <f>+D11-D12</f>
        <v>275193</v>
      </c>
      <c r="E13" s="42">
        <f aca="true" t="shared" si="3" ref="E13:J13">+E11-E12</f>
        <v>152397</v>
      </c>
      <c r="F13" s="42">
        <f t="shared" si="3"/>
        <v>203712</v>
      </c>
      <c r="G13" s="42">
        <f t="shared" si="3"/>
        <v>197453</v>
      </c>
      <c r="H13" s="42">
        <f t="shared" si="3"/>
        <v>222662</v>
      </c>
      <c r="I13" s="42">
        <f t="shared" si="3"/>
        <v>316421</v>
      </c>
      <c r="J13" s="42">
        <f t="shared" si="3"/>
        <v>108852</v>
      </c>
      <c r="K13" s="38">
        <f t="shared" si="1"/>
        <v>1979045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1.131981521806713</v>
      </c>
      <c r="C18" s="39">
        <v>1.216295821700646</v>
      </c>
      <c r="D18" s="39">
        <v>1.108748321991364</v>
      </c>
      <c r="E18" s="39">
        <v>1.358203401404613</v>
      </c>
      <c r="F18" s="39">
        <v>1.002031731950045</v>
      </c>
      <c r="G18" s="39">
        <v>1.160769646495449</v>
      </c>
      <c r="H18" s="39">
        <v>1.178659612636609</v>
      </c>
      <c r="I18" s="39">
        <v>1.056963122073382</v>
      </c>
      <c r="J18" s="39">
        <v>1.044949535680645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1708566.49</v>
      </c>
      <c r="C20" s="36">
        <f aca="true" t="shared" si="4" ref="C20:J20">SUM(C21:C30)</f>
        <v>1610451.0299999996</v>
      </c>
      <c r="D20" s="36">
        <f t="shared" si="4"/>
        <v>2000593.8500000003</v>
      </c>
      <c r="E20" s="36">
        <f t="shared" si="4"/>
        <v>1228079.44</v>
      </c>
      <c r="F20" s="36">
        <f t="shared" si="4"/>
        <v>1210694.49</v>
      </c>
      <c r="G20" s="36">
        <f t="shared" si="4"/>
        <v>1336883.2300000002</v>
      </c>
      <c r="H20" s="36">
        <f t="shared" si="4"/>
        <v>1209157.58</v>
      </c>
      <c r="I20" s="36">
        <f t="shared" si="4"/>
        <v>1685171.8699999996</v>
      </c>
      <c r="J20" s="36">
        <f t="shared" si="4"/>
        <v>596480.0800000001</v>
      </c>
      <c r="K20" s="36">
        <f aca="true" t="shared" si="5" ref="K20:K29">SUM(B20:J20)</f>
        <v>12586078.06</v>
      </c>
      <c r="L20"/>
      <c r="M20"/>
      <c r="N20"/>
    </row>
    <row r="21" spans="1:14" ht="16.5" customHeight="1">
      <c r="A21" s="35" t="s">
        <v>28</v>
      </c>
      <c r="B21" s="58">
        <f>ROUND((B15+B16)*B7,2)</f>
        <v>1452917.39</v>
      </c>
      <c r="C21" s="58">
        <f>ROUND((C15+C16)*C7,2)</f>
        <v>1276649.44</v>
      </c>
      <c r="D21" s="58">
        <f aca="true" t="shared" si="6" ref="D21:J21">ROUND((D15+D16)*D7,2)</f>
        <v>1741957.79</v>
      </c>
      <c r="E21" s="58">
        <f t="shared" si="6"/>
        <v>867506.8</v>
      </c>
      <c r="F21" s="58">
        <f t="shared" si="6"/>
        <v>1166026.43</v>
      </c>
      <c r="G21" s="58">
        <f t="shared" si="6"/>
        <v>1111888.85</v>
      </c>
      <c r="H21" s="58">
        <f t="shared" si="6"/>
        <v>985910.56</v>
      </c>
      <c r="I21" s="58">
        <f t="shared" si="6"/>
        <v>1450888.27</v>
      </c>
      <c r="J21" s="58">
        <f t="shared" si="6"/>
        <v>547687.51</v>
      </c>
      <c r="K21" s="30">
        <f t="shared" si="5"/>
        <v>10601433.04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191758.25</v>
      </c>
      <c r="C22" s="30">
        <f t="shared" si="7"/>
        <v>276133.94</v>
      </c>
      <c r="D22" s="30">
        <f t="shared" si="7"/>
        <v>189434.99</v>
      </c>
      <c r="E22" s="30">
        <f t="shared" si="7"/>
        <v>310743.89</v>
      </c>
      <c r="F22" s="30">
        <f t="shared" si="7"/>
        <v>2369.05</v>
      </c>
      <c r="G22" s="30">
        <f t="shared" si="7"/>
        <v>178757.98</v>
      </c>
      <c r="H22" s="30">
        <f t="shared" si="7"/>
        <v>176142.4</v>
      </c>
      <c r="I22" s="30">
        <f t="shared" si="7"/>
        <v>82647.13</v>
      </c>
      <c r="J22" s="30">
        <f t="shared" si="7"/>
        <v>24618.3</v>
      </c>
      <c r="K22" s="30">
        <f t="shared" si="5"/>
        <v>1432605.93</v>
      </c>
      <c r="L22"/>
      <c r="M22"/>
      <c r="N22"/>
    </row>
    <row r="23" spans="1:14" ht="16.5" customHeight="1">
      <c r="A23" s="18" t="s">
        <v>26</v>
      </c>
      <c r="B23" s="30">
        <v>59176.42</v>
      </c>
      <c r="C23" s="30">
        <v>51273.39</v>
      </c>
      <c r="D23" s="30">
        <v>60333.27</v>
      </c>
      <c r="E23" s="30">
        <v>42242.49</v>
      </c>
      <c r="F23" s="30">
        <v>38459.43</v>
      </c>
      <c r="G23" s="30">
        <v>42195.51</v>
      </c>
      <c r="H23" s="30">
        <v>41274.02</v>
      </c>
      <c r="I23" s="30">
        <v>68427.68</v>
      </c>
      <c r="J23" s="30">
        <v>21287.08</v>
      </c>
      <c r="K23" s="30">
        <f t="shared" si="5"/>
        <v>424669.29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1481.58</v>
      </c>
      <c r="C26" s="30">
        <v>1397.17</v>
      </c>
      <c r="D26" s="30">
        <v>1734.82</v>
      </c>
      <c r="E26" s="30">
        <v>1065.34</v>
      </c>
      <c r="F26" s="30">
        <v>1047.88</v>
      </c>
      <c r="G26" s="30">
        <v>1158.49</v>
      </c>
      <c r="H26" s="30">
        <v>1047.88</v>
      </c>
      <c r="I26" s="30">
        <v>1461.21</v>
      </c>
      <c r="J26" s="30">
        <v>518.12</v>
      </c>
      <c r="K26" s="30">
        <f t="shared" si="5"/>
        <v>10912.49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76585.39</v>
      </c>
      <c r="J29" s="30">
        <v>0</v>
      </c>
      <c r="K29" s="30">
        <f t="shared" si="5"/>
        <v>76585.39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-105959.90000000001</v>
      </c>
      <c r="C32" s="30">
        <f t="shared" si="8"/>
        <v>-80101.65</v>
      </c>
      <c r="D32" s="30">
        <f t="shared" si="8"/>
        <v>-109841.58999999988</v>
      </c>
      <c r="E32" s="30">
        <f t="shared" si="8"/>
        <v>-96024.29999999999</v>
      </c>
      <c r="F32" s="30">
        <f t="shared" si="8"/>
        <v>-52360</v>
      </c>
      <c r="G32" s="30">
        <f t="shared" si="8"/>
        <v>-50184.36</v>
      </c>
      <c r="H32" s="30">
        <f t="shared" si="8"/>
        <v>-33228.4</v>
      </c>
      <c r="I32" s="30">
        <f t="shared" si="8"/>
        <v>-82602.72</v>
      </c>
      <c r="J32" s="30">
        <f t="shared" si="8"/>
        <v>-26123.550000000017</v>
      </c>
      <c r="K32" s="30">
        <f aca="true" t="shared" si="9" ref="K32:K40">SUM(B32:J32)</f>
        <v>-636426.4699999999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-105959.90000000001</v>
      </c>
      <c r="C33" s="30">
        <f t="shared" si="10"/>
        <v>-80101.65</v>
      </c>
      <c r="D33" s="30">
        <f t="shared" si="10"/>
        <v>-84833.95999999999</v>
      </c>
      <c r="E33" s="30">
        <f t="shared" si="10"/>
        <v>-96024.29999999999</v>
      </c>
      <c r="F33" s="30">
        <f t="shared" si="10"/>
        <v>-52360</v>
      </c>
      <c r="G33" s="30">
        <f t="shared" si="10"/>
        <v>-50184.36</v>
      </c>
      <c r="H33" s="30">
        <f t="shared" si="10"/>
        <v>-33228.4</v>
      </c>
      <c r="I33" s="30">
        <f t="shared" si="10"/>
        <v>-82602.72</v>
      </c>
      <c r="J33" s="30">
        <f t="shared" si="10"/>
        <v>-18883.97</v>
      </c>
      <c r="K33" s="30">
        <f t="shared" si="9"/>
        <v>-604179.26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-75939.6</v>
      </c>
      <c r="C34" s="30">
        <f t="shared" si="11"/>
        <v>-71456</v>
      </c>
      <c r="D34" s="30">
        <f t="shared" si="11"/>
        <v>-69586</v>
      </c>
      <c r="E34" s="30">
        <f t="shared" si="11"/>
        <v>-48153.6</v>
      </c>
      <c r="F34" s="30">
        <f t="shared" si="11"/>
        <v>-52360</v>
      </c>
      <c r="G34" s="30">
        <f t="shared" si="11"/>
        <v>-28384.4</v>
      </c>
      <c r="H34" s="30">
        <f t="shared" si="11"/>
        <v>-25964.4</v>
      </c>
      <c r="I34" s="30">
        <f t="shared" si="11"/>
        <v>-71266.8</v>
      </c>
      <c r="J34" s="30">
        <f t="shared" si="11"/>
        <v>-15386.8</v>
      </c>
      <c r="K34" s="30">
        <f t="shared" si="9"/>
        <v>-458497.60000000003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-30020.3</v>
      </c>
      <c r="C37" s="30">
        <v>-8645.65</v>
      </c>
      <c r="D37" s="30">
        <v>-15247.96</v>
      </c>
      <c r="E37" s="30">
        <v>-47870.7</v>
      </c>
      <c r="F37" s="26">
        <v>0</v>
      </c>
      <c r="G37" s="30">
        <v>-21799.96</v>
      </c>
      <c r="H37" s="30">
        <v>-7264</v>
      </c>
      <c r="I37" s="30">
        <v>-11335.92</v>
      </c>
      <c r="J37" s="30">
        <v>-3497.17</v>
      </c>
      <c r="K37" s="30">
        <f t="shared" si="9"/>
        <v>-145681.66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1602606.59</v>
      </c>
      <c r="C55" s="27">
        <f t="shared" si="15"/>
        <v>1530349.3799999997</v>
      </c>
      <c r="D55" s="27">
        <f t="shared" si="15"/>
        <v>1890752.2600000005</v>
      </c>
      <c r="E55" s="27">
        <f t="shared" si="15"/>
        <v>1132055.14</v>
      </c>
      <c r="F55" s="27">
        <f t="shared" si="15"/>
        <v>1158334.49</v>
      </c>
      <c r="G55" s="27">
        <f t="shared" si="15"/>
        <v>1286698.87</v>
      </c>
      <c r="H55" s="27">
        <f t="shared" si="15"/>
        <v>1175929.1800000002</v>
      </c>
      <c r="I55" s="27">
        <f t="shared" si="15"/>
        <v>1602569.1499999997</v>
      </c>
      <c r="J55" s="27">
        <f t="shared" si="15"/>
        <v>570356.53</v>
      </c>
      <c r="K55" s="20">
        <f>SUM(B55:J55)</f>
        <v>11949651.59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1602606.59</v>
      </c>
      <c r="C61" s="10">
        <f t="shared" si="17"/>
        <v>1530349.38</v>
      </c>
      <c r="D61" s="10">
        <f t="shared" si="17"/>
        <v>1890752.26</v>
      </c>
      <c r="E61" s="10">
        <f t="shared" si="17"/>
        <v>1132055.14</v>
      </c>
      <c r="F61" s="10">
        <f t="shared" si="17"/>
        <v>1158334.49</v>
      </c>
      <c r="G61" s="10">
        <f t="shared" si="17"/>
        <v>1286698.87</v>
      </c>
      <c r="H61" s="10">
        <f t="shared" si="17"/>
        <v>1175929.18</v>
      </c>
      <c r="I61" s="10">
        <f>SUM(I62:I74)</f>
        <v>1602569.15</v>
      </c>
      <c r="J61" s="10">
        <f t="shared" si="17"/>
        <v>570356.53</v>
      </c>
      <c r="K61" s="5">
        <f>SUM(K62:K74)</f>
        <v>11949651.59</v>
      </c>
      <c r="L61" s="9"/>
    </row>
    <row r="62" spans="1:12" ht="16.5" customHeight="1">
      <c r="A62" s="7" t="s">
        <v>56</v>
      </c>
      <c r="B62" s="8">
        <v>1403723.11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1403723.11</v>
      </c>
      <c r="L62"/>
    </row>
    <row r="63" spans="1:12" ht="16.5" customHeight="1">
      <c r="A63" s="7" t="s">
        <v>57</v>
      </c>
      <c r="B63" s="8">
        <v>198883.48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198883.48</v>
      </c>
      <c r="L63"/>
    </row>
    <row r="64" spans="1:12" ht="16.5" customHeight="1">
      <c r="A64" s="7" t="s">
        <v>4</v>
      </c>
      <c r="B64" s="6">
        <v>0</v>
      </c>
      <c r="C64" s="8">
        <v>1530349.38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1530349.38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1890752.26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1890752.26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1132055.14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1132055.14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1158334.49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1158334.49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1286698.87</v>
      </c>
      <c r="H68" s="6">
        <v>0</v>
      </c>
      <c r="I68" s="6">
        <v>0</v>
      </c>
      <c r="J68" s="6">
        <v>0</v>
      </c>
      <c r="K68" s="5">
        <f t="shared" si="18"/>
        <v>1286698.87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1175929.18</v>
      </c>
      <c r="I69" s="6">
        <v>0</v>
      </c>
      <c r="J69" s="6">
        <v>0</v>
      </c>
      <c r="K69" s="5">
        <f t="shared" si="18"/>
        <v>1175929.18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590226.22</v>
      </c>
      <c r="J71" s="6">
        <v>0</v>
      </c>
      <c r="K71" s="5">
        <f t="shared" si="18"/>
        <v>590226.22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1012342.93</v>
      </c>
      <c r="J72" s="6">
        <v>0</v>
      </c>
      <c r="K72" s="5">
        <f t="shared" si="18"/>
        <v>1012342.93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570356.53</v>
      </c>
      <c r="K73" s="5">
        <f t="shared" si="18"/>
        <v>570356.53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2024-02-09T20:40:39Z</dcterms:modified>
  <cp:category/>
  <cp:version/>
  <cp:contentType/>
  <cp:contentStatus/>
</cp:coreProperties>
</file>