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<sst xmlns="http://schemas.openxmlformats.org/spreadsheetml/2006/main" count="83" uniqueCount="82">
  <si>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</si>
  <si>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</si>
  <si>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</si>
  <si>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</si>
  <si>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</si>
  <si>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</si>
  <si>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</si>
  <si>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</si>
  <si>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</si>
  <si>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</si>
  <si>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</si>
  <si>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</si>
  <si>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</si>
  <si>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</si>
  <si>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</si>
  <si>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</si>
  <si>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</si>
  <si>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</si>
  <si>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</si>
  <si>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</si>
  <si>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</si>
  <si>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</si>
  <si>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</si>
  <si>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</si>
  <si>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</si>
  <si>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</si>
  <si>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</si>
  <si>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</si>
  <si>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</si>
  <si>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</si>
  <si>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</si>
  <si>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</si>
  <si>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</si>
  <si>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</si>
  <si>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</si>
  <si>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</si>
  <si>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</si>
  <si>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</si>
  <si>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</si>
  <si>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</si>
  <si>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</si>
  <si>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</si>
  <si>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</si>
  <si>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</si>
  <si>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</si>
  <si>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</si>
  <si>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</si>
  <si>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</si>
  <si>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</si>
  <si>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</si>
  <si>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</si>
  <si>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</si>
  <si>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</si>
  <si>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</si>
  <si>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</si>
  <si>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</si>
  <si>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</si>
  <si>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</si>
  <si>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</si>
  <si>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</si>
  <si>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</si>
  <si>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</si>
  <si>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</si>
  <si>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</si>
  <si>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</si>
  <si>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</si>
  <si>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</si>
  <si>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</si>
  <si>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</si>
  <si>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</si>
  <si>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</si>
  <si>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</si>
  <si>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</si>
  <si>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</si>
  <si>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</si>
  <si>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</si>
  <si>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</si>
  <si>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</si>
  <si>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</si>
  <si>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</si>
  <si>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01/02/24 - VENCIMENTO 08/02/24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</si>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</sst>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327029</v>
      </c>
      <c r="C7" s="46">
        <f aca="true" t="shared" si="0" ref="C7:J7">+C8+C11</f>
        <v>261365</v>
      </c>
      <c r="D7" s="46">
        <f t="shared" si="0"/>
        <v>331105</v>
      </c>
      <c r="E7" s="46">
        <f t="shared" si="0"/>
        <v>182885</v>
      </c>
      <c r="F7" s="46">
        <f t="shared" si="0"/>
        <v>231659</v>
      </c>
      <c r="G7" s="46">
        <f t="shared" si="0"/>
        <v>223969</v>
      </c>
      <c r="H7" s="46">
        <f t="shared" si="0"/>
        <v>231068</v>
      </c>
      <c r="I7" s="46">
        <f t="shared" si="0"/>
        <v>357655</v>
      </c>
      <c r="J7" s="46">
        <f t="shared" si="0"/>
        <v>120536</v>
      </c>
      <c r="K7" s="38">
        <f aca="true" t="shared" si="1" ref="K7:K13">SUM(B7:J7)</f>
        <v>2267271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16092</v>
      </c>
      <c r="C8" s="44">
        <f t="shared" si="2"/>
        <v>15551</v>
      </c>
      <c r="D8" s="44">
        <f t="shared" si="2"/>
        <v>15725</v>
      </c>
      <c r="E8" s="44">
        <f t="shared" si="2"/>
        <v>10678</v>
      </c>
      <c r="F8" s="44">
        <f t="shared" si="2"/>
        <v>11596</v>
      </c>
      <c r="G8" s="44">
        <f t="shared" si="2"/>
        <v>6389</v>
      </c>
      <c r="H8" s="44">
        <f t="shared" si="2"/>
        <v>5279</v>
      </c>
      <c r="I8" s="44">
        <f t="shared" si="2"/>
        <v>16101</v>
      </c>
      <c r="J8" s="44">
        <f t="shared" si="2"/>
        <v>3277</v>
      </c>
      <c r="K8" s="38">
        <f t="shared" si="1"/>
        <v>100688</v>
      </c>
      <c r="L8"/>
      <c r="M8"/>
      <c r="N8"/>
    </row>
    <row r="9" spans="1:14" ht="16.5" customHeight="1">
      <c r="A9" s="22" t="s">
        <v>32</v>
      </c>
      <c r="B9" s="44">
        <v>16038</v>
      </c>
      <c r="C9" s="44">
        <v>15547</v>
      </c>
      <c r="D9" s="44">
        <v>15725</v>
      </c>
      <c r="E9" s="44">
        <v>10393</v>
      </c>
      <c r="F9" s="44">
        <v>11586</v>
      </c>
      <c r="G9" s="44">
        <v>6386</v>
      </c>
      <c r="H9" s="44">
        <v>5279</v>
      </c>
      <c r="I9" s="44">
        <v>16052</v>
      </c>
      <c r="J9" s="44">
        <v>3277</v>
      </c>
      <c r="K9" s="38">
        <f t="shared" si="1"/>
        <v>100283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4</v>
      </c>
      <c r="D10" s="44">
        <v>0</v>
      </c>
      <c r="E10" s="44">
        <v>285</v>
      </c>
      <c r="F10" s="44">
        <v>10</v>
      </c>
      <c r="G10" s="44">
        <v>3</v>
      </c>
      <c r="H10" s="44">
        <v>0</v>
      </c>
      <c r="I10" s="44">
        <v>49</v>
      </c>
      <c r="J10" s="44">
        <v>0</v>
      </c>
      <c r="K10" s="38">
        <f t="shared" si="1"/>
        <v>405</v>
      </c>
      <c r="L10"/>
      <c r="M10"/>
      <c r="N10"/>
    </row>
    <row r="11" spans="1:14" ht="16.5" customHeight="1">
      <c r="A11" s="43" t="s">
        <v>67</v>
      </c>
      <c r="B11" s="42">
        <v>310937</v>
      </c>
      <c r="C11" s="42">
        <v>245814</v>
      </c>
      <c r="D11" s="42">
        <v>315380</v>
      </c>
      <c r="E11" s="42">
        <v>172207</v>
      </c>
      <c r="F11" s="42">
        <v>220063</v>
      </c>
      <c r="G11" s="42">
        <v>217580</v>
      </c>
      <c r="H11" s="42">
        <v>225789</v>
      </c>
      <c r="I11" s="42">
        <v>341554</v>
      </c>
      <c r="J11" s="42">
        <v>117259</v>
      </c>
      <c r="K11" s="38">
        <f t="shared" si="1"/>
        <v>2166583</v>
      </c>
      <c r="L11" s="59"/>
      <c r="M11" s="59"/>
      <c r="N11" s="59"/>
    </row>
    <row r="12" spans="1:14" ht="16.5" customHeight="1">
      <c r="A12" s="22" t="s">
        <v>79</v>
      </c>
      <c r="B12" s="42">
        <v>22325</v>
      </c>
      <c r="C12" s="42">
        <v>18797</v>
      </c>
      <c r="D12" s="42">
        <v>24108</v>
      </c>
      <c r="E12" s="42">
        <v>16211</v>
      </c>
      <c r="F12" s="42">
        <v>13878</v>
      </c>
      <c r="G12" s="42">
        <v>12695</v>
      </c>
      <c r="H12" s="42">
        <v>12381</v>
      </c>
      <c r="I12" s="42">
        <v>18677</v>
      </c>
      <c r="J12" s="42">
        <v>5046</v>
      </c>
      <c r="K12" s="38">
        <f t="shared" si="1"/>
        <v>144118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288612</v>
      </c>
      <c r="C13" s="42">
        <f>+C11-C12</f>
        <v>227017</v>
      </c>
      <c r="D13" s="42">
        <f>+D11-D12</f>
        <v>291272</v>
      </c>
      <c r="E13" s="42">
        <f aca="true" t="shared" si="3" ref="E13:J13">+E11-E12</f>
        <v>155996</v>
      </c>
      <c r="F13" s="42">
        <f t="shared" si="3"/>
        <v>206185</v>
      </c>
      <c r="G13" s="42">
        <f t="shared" si="3"/>
        <v>204885</v>
      </c>
      <c r="H13" s="42">
        <f t="shared" si="3"/>
        <v>213408</v>
      </c>
      <c r="I13" s="42">
        <f t="shared" si="3"/>
        <v>322877</v>
      </c>
      <c r="J13" s="42">
        <f t="shared" si="3"/>
        <v>112213</v>
      </c>
      <c r="K13" s="38">
        <f t="shared" si="1"/>
        <v>2022465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1.123718586826702</v>
      </c>
      <c r="C18" s="39">
        <v>1.210173318132832</v>
      </c>
      <c r="D18" s="39">
        <v>1.079170294900975</v>
      </c>
      <c r="E18" s="39">
        <v>1.370406003995185</v>
      </c>
      <c r="F18" s="39">
        <v>1.018750754532728</v>
      </c>
      <c r="G18" s="39">
        <v>1.15156306230905</v>
      </c>
      <c r="H18" s="39">
        <v>1.258467565782819</v>
      </c>
      <c r="I18" s="39">
        <v>1.058537377369089</v>
      </c>
      <c r="J18" s="39">
        <v>1.030952927857531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1722447.4300000002</v>
      </c>
      <c r="C20" s="36">
        <f aca="true" t="shared" si="4" ref="C20:J20">SUM(C21:C30)</f>
        <v>1626034.4499999997</v>
      </c>
      <c r="D20" s="36">
        <f t="shared" si="4"/>
        <v>2035329.7100000002</v>
      </c>
      <c r="E20" s="36">
        <f t="shared" si="4"/>
        <v>1247713.24</v>
      </c>
      <c r="F20" s="36">
        <f t="shared" si="4"/>
        <v>1237646.4900000005</v>
      </c>
      <c r="G20" s="36">
        <f t="shared" si="4"/>
        <v>1365099.4900000002</v>
      </c>
      <c r="H20" s="36">
        <f t="shared" si="4"/>
        <v>1231875.5600000003</v>
      </c>
      <c r="I20" s="36">
        <f t="shared" si="4"/>
        <v>1708750.64</v>
      </c>
      <c r="J20" s="36">
        <f t="shared" si="4"/>
        <v>602246.6799999999</v>
      </c>
      <c r="K20" s="36">
        <f aca="true" t="shared" si="5" ref="K20:K29">SUM(B20:J20)</f>
        <v>12777143.690000001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1476503.23</v>
      </c>
      <c r="C21" s="58">
        <f>ROUND((C15+C16)*C7,2)</f>
        <v>1296370.4</v>
      </c>
      <c r="D21" s="58">
        <f aca="true" t="shared" si="6" ref="D21:J21">ROUND((D15+D16)*D7,2)</f>
        <v>1820580.84</v>
      </c>
      <c r="E21" s="58">
        <f t="shared" si="6"/>
        <v>874300.03</v>
      </c>
      <c r="F21" s="58">
        <f t="shared" si="6"/>
        <v>1171986.05</v>
      </c>
      <c r="G21" s="58">
        <f t="shared" si="6"/>
        <v>1144548.78</v>
      </c>
      <c r="H21" s="58">
        <f t="shared" si="6"/>
        <v>940215.69</v>
      </c>
      <c r="I21" s="58">
        <f t="shared" si="6"/>
        <v>1470033.58</v>
      </c>
      <c r="J21" s="58">
        <f t="shared" si="6"/>
        <v>560588.83</v>
      </c>
      <c r="K21" s="30">
        <f t="shared" si="5"/>
        <v>10755127.43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182670.89</v>
      </c>
      <c r="C22" s="30">
        <f t="shared" si="7"/>
        <v>272462.47</v>
      </c>
      <c r="D22" s="30">
        <f t="shared" si="7"/>
        <v>144135.92</v>
      </c>
      <c r="E22" s="30">
        <f t="shared" si="7"/>
        <v>323845.98</v>
      </c>
      <c r="F22" s="30">
        <f t="shared" si="7"/>
        <v>21975.62</v>
      </c>
      <c r="G22" s="30">
        <f t="shared" si="7"/>
        <v>173471.32</v>
      </c>
      <c r="H22" s="30">
        <f t="shared" si="7"/>
        <v>243015.26</v>
      </c>
      <c r="I22" s="30">
        <f t="shared" si="7"/>
        <v>86051.91</v>
      </c>
      <c r="J22" s="30">
        <f t="shared" si="7"/>
        <v>17351.87</v>
      </c>
      <c r="K22" s="30">
        <f t="shared" si="5"/>
        <v>1464981.24</v>
      </c>
      <c r="L22"/>
      <c r="M22"/>
      <c r="N22"/>
    </row>
    <row r="23" spans="1:14" ht="16.5" customHeight="1">
      <c r="A23" s="18" t="s">
        <v>26</v>
      </c>
      <c r="B23" s="30">
        <v>58570.52</v>
      </c>
      <c r="C23" s="30">
        <v>50816.05</v>
      </c>
      <c r="D23" s="30">
        <v>61742.24</v>
      </c>
      <c r="E23" s="30">
        <v>41980.97</v>
      </c>
      <c r="F23" s="30">
        <v>39836.51</v>
      </c>
      <c r="G23" s="30">
        <v>43032.68</v>
      </c>
      <c r="H23" s="30">
        <v>42811.1</v>
      </c>
      <c r="I23" s="30">
        <v>69429.64</v>
      </c>
      <c r="J23" s="30">
        <v>21421.7</v>
      </c>
      <c r="K23" s="30">
        <f t="shared" si="5"/>
        <v>429641.41000000003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1469.94</v>
      </c>
      <c r="C26" s="30">
        <v>1388.44</v>
      </c>
      <c r="D26" s="30">
        <v>1737.73</v>
      </c>
      <c r="E26" s="30">
        <v>1065.34</v>
      </c>
      <c r="F26" s="30">
        <v>1056.61</v>
      </c>
      <c r="G26" s="30">
        <v>1164.31</v>
      </c>
      <c r="H26" s="30">
        <v>1050.79</v>
      </c>
      <c r="I26" s="30">
        <v>1458.3</v>
      </c>
      <c r="J26" s="30">
        <v>515.21</v>
      </c>
      <c r="K26" s="30">
        <f t="shared" si="5"/>
        <v>10906.669999999998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76615.02</v>
      </c>
      <c r="J29" s="30">
        <v>0</v>
      </c>
      <c r="K29" s="30">
        <f t="shared" si="5"/>
        <v>76615.02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-104249.29999999999</v>
      </c>
      <c r="C32" s="30">
        <f t="shared" si="8"/>
        <v>-77061.1</v>
      </c>
      <c r="D32" s="30">
        <f t="shared" si="8"/>
        <v>-113967.13999999988</v>
      </c>
      <c r="E32" s="30">
        <f t="shared" si="8"/>
        <v>-99816.4</v>
      </c>
      <c r="F32" s="30">
        <f t="shared" si="8"/>
        <v>-50978.4</v>
      </c>
      <c r="G32" s="30">
        <f t="shared" si="8"/>
        <v>-60736.65</v>
      </c>
      <c r="H32" s="30">
        <f t="shared" si="8"/>
        <v>-30899.769999999997</v>
      </c>
      <c r="I32" s="30">
        <f t="shared" si="8"/>
        <v>-82601.69</v>
      </c>
      <c r="J32" s="30">
        <f t="shared" si="8"/>
        <v>-25352.060000000016</v>
      </c>
      <c r="K32" s="30">
        <f aca="true" t="shared" si="9" ref="K32:K40">SUM(B32:J32)</f>
        <v>-645662.51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-104249.29999999999</v>
      </c>
      <c r="C33" s="30">
        <f t="shared" si="10"/>
        <v>-77061.1</v>
      </c>
      <c r="D33" s="30">
        <f t="shared" si="10"/>
        <v>-88959.51</v>
      </c>
      <c r="E33" s="30">
        <f t="shared" si="10"/>
        <v>-99816.4</v>
      </c>
      <c r="F33" s="30">
        <f t="shared" si="10"/>
        <v>-50978.4</v>
      </c>
      <c r="G33" s="30">
        <f t="shared" si="10"/>
        <v>-60736.65</v>
      </c>
      <c r="H33" s="30">
        <f t="shared" si="10"/>
        <v>-30899.769999999997</v>
      </c>
      <c r="I33" s="30">
        <f t="shared" si="10"/>
        <v>-82601.69</v>
      </c>
      <c r="J33" s="30">
        <f t="shared" si="10"/>
        <v>-18112.48</v>
      </c>
      <c r="K33" s="30">
        <f t="shared" si="9"/>
        <v>-613415.3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-70567.2</v>
      </c>
      <c r="C34" s="30">
        <f t="shared" si="11"/>
        <v>-68406.8</v>
      </c>
      <c r="D34" s="30">
        <f t="shared" si="11"/>
        <v>-69190</v>
      </c>
      <c r="E34" s="30">
        <f t="shared" si="11"/>
        <v>-45729.2</v>
      </c>
      <c r="F34" s="30">
        <f t="shared" si="11"/>
        <v>-50978.4</v>
      </c>
      <c r="G34" s="30">
        <f t="shared" si="11"/>
        <v>-28098.4</v>
      </c>
      <c r="H34" s="30">
        <f t="shared" si="11"/>
        <v>-23227.6</v>
      </c>
      <c r="I34" s="30">
        <f t="shared" si="11"/>
        <v>-70628.8</v>
      </c>
      <c r="J34" s="30">
        <f t="shared" si="11"/>
        <v>-14418.8</v>
      </c>
      <c r="K34" s="30">
        <f t="shared" si="9"/>
        <v>-441245.2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-33682.1</v>
      </c>
      <c r="C37" s="30">
        <v>-8654.3</v>
      </c>
      <c r="D37" s="30">
        <v>-19769.51</v>
      </c>
      <c r="E37" s="30">
        <v>-54087.2</v>
      </c>
      <c r="F37" s="26">
        <v>0</v>
      </c>
      <c r="G37" s="30">
        <v>-32638.25</v>
      </c>
      <c r="H37" s="30">
        <v>-7672.17</v>
      </c>
      <c r="I37" s="30">
        <v>-11972.89</v>
      </c>
      <c r="J37" s="30">
        <v>-3693.68</v>
      </c>
      <c r="K37" s="30">
        <f t="shared" si="9"/>
        <v>-172170.09999999998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1618198.1300000001</v>
      </c>
      <c r="C55" s="27">
        <f t="shared" si="15"/>
        <v>1548973.3499999996</v>
      </c>
      <c r="D55" s="27">
        <f t="shared" si="15"/>
        <v>1921362.5700000003</v>
      </c>
      <c r="E55" s="27">
        <f t="shared" si="15"/>
        <v>1147896.84</v>
      </c>
      <c r="F55" s="27">
        <f t="shared" si="15"/>
        <v>1186668.0900000005</v>
      </c>
      <c r="G55" s="27">
        <f t="shared" si="15"/>
        <v>1304362.8400000003</v>
      </c>
      <c r="H55" s="27">
        <f t="shared" si="15"/>
        <v>1200975.7900000003</v>
      </c>
      <c r="I55" s="27">
        <f t="shared" si="15"/>
        <v>1626148.95</v>
      </c>
      <c r="J55" s="27">
        <f t="shared" si="15"/>
        <v>576894.6199999999</v>
      </c>
      <c r="K55" s="20">
        <f>SUM(B55:J55)</f>
        <v>12131481.18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1618198.1300000001</v>
      </c>
      <c r="C61" s="10">
        <f t="shared" si="17"/>
        <v>1548973.35</v>
      </c>
      <c r="D61" s="10">
        <f t="shared" si="17"/>
        <v>1921362.57</v>
      </c>
      <c r="E61" s="10">
        <f t="shared" si="17"/>
        <v>1147896.84</v>
      </c>
      <c r="F61" s="10">
        <f t="shared" si="17"/>
        <v>1186668.09</v>
      </c>
      <c r="G61" s="10">
        <f t="shared" si="17"/>
        <v>1304362.84</v>
      </c>
      <c r="H61" s="10">
        <f t="shared" si="17"/>
        <v>1200975.79</v>
      </c>
      <c r="I61" s="10">
        <f>SUM(I62:I74)</f>
        <v>1626148.9500000002</v>
      </c>
      <c r="J61" s="10">
        <f t="shared" si="17"/>
        <v>576894.62</v>
      </c>
      <c r="K61" s="5">
        <f>SUM(K62:K74)</f>
        <v>12131481.18</v>
      </c>
      <c r="L61" s="9"/>
    </row>
    <row r="62" spans="1:12" ht="16.5" customHeight="1">
      <c r="A62" s="7" t="s">
        <v>56</v>
      </c>
      <c r="B62" s="8">
        <v>1416408.82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1416408.82</v>
      </c>
      <c r="L62"/>
    </row>
    <row r="63" spans="1:12" ht="16.5" customHeight="1">
      <c r="A63" s="7" t="s">
        <v>57</v>
      </c>
      <c r="B63" s="8">
        <v>201789.31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201789.31</v>
      </c>
      <c r="L63"/>
    </row>
    <row r="64" spans="1:12" ht="16.5" customHeight="1">
      <c r="A64" s="7" t="s">
        <v>4</v>
      </c>
      <c r="B64" s="6">
        <v>0</v>
      </c>
      <c r="C64" s="8">
        <v>1548973.35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1548973.35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1921362.57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1921362.57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1147896.84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1147896.84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1186668.09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1186668.09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1304362.84</v>
      </c>
      <c r="H68" s="6">
        <v>0</v>
      </c>
      <c r="I68" s="6">
        <v>0</v>
      </c>
      <c r="J68" s="6">
        <v>0</v>
      </c>
      <c r="K68" s="5">
        <f t="shared" si="18"/>
        <v>1304362.84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1200975.79</v>
      </c>
      <c r="I69" s="6">
        <v>0</v>
      </c>
      <c r="J69" s="6">
        <v>0</v>
      </c>
      <c r="K69" s="5">
        <f t="shared" si="18"/>
        <v>1200975.79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601024.65</v>
      </c>
      <c r="J71" s="6">
        <v>0</v>
      </c>
      <c r="K71" s="5">
        <f t="shared" si="18"/>
        <v>601024.65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1025124.3</v>
      </c>
      <c r="J72" s="6">
        <v>0</v>
      </c>
      <c r="K72" s="5">
        <f t="shared" si="18"/>
        <v>1025124.3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576894.62</v>
      </c>
      <c r="K73" s="5">
        <f t="shared" si="18"/>
        <v>576894.62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2024-02-07T17:29:46Z</dcterms:modified>
  <cp:category/>
  <cp:version/>
  <cp:contentType/>
  <cp:contentStatus/>
</cp:coreProperties>
</file>