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<sst xmlns="http://schemas.openxmlformats.org/spreadsheetml/2006/main" count="87" uniqueCount="86">
  <si>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</si>
  <si>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</si>
  <si>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</si>
  <si>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</si>
  <si>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</si>
  <si>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</si>
  <si>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</si>
  <si>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</si>
  <si>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</si>
  <si>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</si>
  <si>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</si>
  <si>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</si>
  <si>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</si>
  <si>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</si>
  <si>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</si>
  <si>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</si>
  <si>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</si>
  <si>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</si>
  <si>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</si>
  <si>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</si>
  <si>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</si>
  <si>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</si>
  <si>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</si>
  <si>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</si>
  <si>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</si>
  <si>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</si>
  <si>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</si>
  <si>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</si>
  <si>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</si>
  <si>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</si>
  <si>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</si>
  <si>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</si>
  <si>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</si>
  <si>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</si>
  <si>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</si>
  <si>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</si>
  <si>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</si>
  <si>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</si>
  <si>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</si>
  <si>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</si>
  <si>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</si>
  <si>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</si>
  <si>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</si>
  <si>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</si>
  <si>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</si>
  <si>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</si>
  <si>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</si>
  <si>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</si>
  <si>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</si>
  <si>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</si>
  <si>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</si>
  <si>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</si>
  <si>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</si>
  <si>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</si>
  <si>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</si>
  <si>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</si>
  <si>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</si>
  <si>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</si>
  <si>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</si>
  <si>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</si>
  <si>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</si>
  <si>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</si>
  <si>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</si>
  <si>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</si>
  <si>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</si>
  <si>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</si>
  <si>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</si>
  <si>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</si>
  <si>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</si>
  <si>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</si>
  <si>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</si>
  <si>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</si>
  <si>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</si>
  <si>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</si>
  <si>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</si>
  <si>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</si>
  <si>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</si>
  <si>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</si>
  <si>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</si>
  <si>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</si>
  <si>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</si>
  <si>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</si>
  <si>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</si>
  <si>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</si>
  <si>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26/02/24 - VENCIMENTO 04/03/24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</si>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</sst>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87867</v>
      </c>
      <c r="C7" s="10">
        <f aca="true" t="shared" si="0" ref="C7:K7">C8+C11</f>
        <v>108332</v>
      </c>
      <c r="D7" s="10">
        <f t="shared" si="0"/>
        <v>327467</v>
      </c>
      <c r="E7" s="10">
        <f t="shared" si="0"/>
        <v>249966</v>
      </c>
      <c r="F7" s="10">
        <f t="shared" si="0"/>
        <v>277547</v>
      </c>
      <c r="G7" s="10">
        <f t="shared" si="0"/>
        <v>154661</v>
      </c>
      <c r="H7" s="10">
        <f t="shared" si="0"/>
        <v>92536</v>
      </c>
      <c r="I7" s="10">
        <f t="shared" si="0"/>
        <v>120126</v>
      </c>
      <c r="J7" s="10">
        <f t="shared" si="0"/>
        <v>126487</v>
      </c>
      <c r="K7" s="10">
        <f t="shared" si="0"/>
        <v>218350</v>
      </c>
      <c r="L7" s="10">
        <f aca="true" t="shared" si="1" ref="L7:L13">SUM(B7:K7)</f>
        <v>1763339</v>
      </c>
      <c r="M7" s="11"/>
    </row>
    <row r="8" spans="1:13" ht="17.25" customHeight="1">
      <c r="A8" s="12" t="s">
        <v>81</v>
      </c>
      <c r="B8" s="13">
        <f>B9+B10</f>
        <v>5177</v>
      </c>
      <c r="C8" s="13">
        <f aca="true" t="shared" si="2" ref="C8:K8">C9+C10</f>
        <v>5414</v>
      </c>
      <c r="D8" s="13">
        <f t="shared" si="2"/>
        <v>17046</v>
      </c>
      <c r="E8" s="13">
        <f t="shared" si="2"/>
        <v>11807</v>
      </c>
      <c r="F8" s="13">
        <f t="shared" si="2"/>
        <v>11173</v>
      </c>
      <c r="G8" s="13">
        <f t="shared" si="2"/>
        <v>8940</v>
      </c>
      <c r="H8" s="13">
        <f t="shared" si="2"/>
        <v>4534</v>
      </c>
      <c r="I8" s="13">
        <f t="shared" si="2"/>
        <v>4583</v>
      </c>
      <c r="J8" s="13">
        <f t="shared" si="2"/>
        <v>7853</v>
      </c>
      <c r="K8" s="13">
        <f t="shared" si="2"/>
        <v>10699</v>
      </c>
      <c r="L8" s="13">
        <f t="shared" si="1"/>
        <v>87226</v>
      </c>
      <c r="M8"/>
    </row>
    <row r="9" spans="1:13" ht="17.25" customHeight="1">
      <c r="A9" s="14" t="s">
        <v>18</v>
      </c>
      <c r="B9" s="15">
        <v>5174</v>
      </c>
      <c r="C9" s="15">
        <v>5414</v>
      </c>
      <c r="D9" s="15">
        <v>17046</v>
      </c>
      <c r="E9" s="15">
        <v>11805</v>
      </c>
      <c r="F9" s="15">
        <v>11173</v>
      </c>
      <c r="G9" s="15">
        <v>8940</v>
      </c>
      <c r="H9" s="15">
        <v>4463</v>
      </c>
      <c r="I9" s="15">
        <v>4583</v>
      </c>
      <c r="J9" s="15">
        <v>7853</v>
      </c>
      <c r="K9" s="15">
        <v>10699</v>
      </c>
      <c r="L9" s="13">
        <f t="shared" si="1"/>
        <v>87150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70</v>
      </c>
      <c r="B11" s="15">
        <v>82690</v>
      </c>
      <c r="C11" s="15">
        <v>102918</v>
      </c>
      <c r="D11" s="15">
        <v>310421</v>
      </c>
      <c r="E11" s="15">
        <v>238159</v>
      </c>
      <c r="F11" s="15">
        <v>266374</v>
      </c>
      <c r="G11" s="15">
        <v>145721</v>
      </c>
      <c r="H11" s="15">
        <v>88002</v>
      </c>
      <c r="I11" s="15">
        <v>115543</v>
      </c>
      <c r="J11" s="15">
        <v>118634</v>
      </c>
      <c r="K11" s="15">
        <v>207651</v>
      </c>
      <c r="L11" s="13">
        <f t="shared" si="1"/>
        <v>1676113</v>
      </c>
      <c r="M11" s="60"/>
    </row>
    <row r="12" spans="1:13" ht="17.25" customHeight="1">
      <c r="A12" s="14" t="s">
        <v>83</v>
      </c>
      <c r="B12" s="15">
        <v>9211</v>
      </c>
      <c r="C12" s="15">
        <v>7326</v>
      </c>
      <c r="D12" s="15">
        <v>25966</v>
      </c>
      <c r="E12" s="15">
        <v>22730</v>
      </c>
      <c r="F12" s="15">
        <v>22291</v>
      </c>
      <c r="G12" s="15">
        <v>13040</v>
      </c>
      <c r="H12" s="15">
        <v>7736</v>
      </c>
      <c r="I12" s="15">
        <v>6742</v>
      </c>
      <c r="J12" s="15">
        <v>8307</v>
      </c>
      <c r="K12" s="15">
        <v>13097</v>
      </c>
      <c r="L12" s="13">
        <f t="shared" si="1"/>
        <v>136446</v>
      </c>
      <c r="M12" s="60"/>
    </row>
    <row r="13" spans="1:13" ht="17.25" customHeight="1">
      <c r="A13" s="14" t="s">
        <v>71</v>
      </c>
      <c r="B13" s="15">
        <f>+B11-B12</f>
        <v>73479</v>
      </c>
      <c r="C13" s="15">
        <f aca="true" t="shared" si="3" ref="C13:K13">+C11-C12</f>
        <v>95592</v>
      </c>
      <c r="D13" s="15">
        <f t="shared" si="3"/>
        <v>284455</v>
      </c>
      <c r="E13" s="15">
        <f t="shared" si="3"/>
        <v>215429</v>
      </c>
      <c r="F13" s="15">
        <f t="shared" si="3"/>
        <v>244083</v>
      </c>
      <c r="G13" s="15">
        <f t="shared" si="3"/>
        <v>132681</v>
      </c>
      <c r="H13" s="15">
        <f t="shared" si="3"/>
        <v>80266</v>
      </c>
      <c r="I13" s="15">
        <f t="shared" si="3"/>
        <v>108801</v>
      </c>
      <c r="J13" s="15">
        <f t="shared" si="3"/>
        <v>110327</v>
      </c>
      <c r="K13" s="15">
        <f t="shared" si="3"/>
        <v>194554</v>
      </c>
      <c r="L13" s="13">
        <f t="shared" si="1"/>
        <v>1539667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1.169725283431011</v>
      </c>
      <c r="C18" s="22">
        <v>1.15824311733201</v>
      </c>
      <c r="D18" s="22">
        <v>1.036457262773916</v>
      </c>
      <c r="E18" s="22">
        <v>1.09096308846766</v>
      </c>
      <c r="F18" s="22">
        <v>1.134535240045872</v>
      </c>
      <c r="G18" s="22">
        <v>1.105915818672333</v>
      </c>
      <c r="H18" s="22">
        <v>1.006213363678487</v>
      </c>
      <c r="I18" s="22">
        <v>1.117848192715594</v>
      </c>
      <c r="J18" s="22">
        <v>1.208270149359943</v>
      </c>
      <c r="K18" s="22">
        <v>1.082739791159475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792263.2199999999</v>
      </c>
      <c r="C20" s="25">
        <f aca="true" t="shared" si="4" ref="C20:K20">SUM(C21:C30)</f>
        <v>536307.08</v>
      </c>
      <c r="D20" s="25">
        <f t="shared" si="4"/>
        <v>1744513.39</v>
      </c>
      <c r="E20" s="25">
        <f t="shared" si="4"/>
        <v>1400580.27</v>
      </c>
      <c r="F20" s="25">
        <f t="shared" si="4"/>
        <v>1449279.6400000001</v>
      </c>
      <c r="G20" s="25">
        <f t="shared" si="4"/>
        <v>861672.99</v>
      </c>
      <c r="H20" s="25">
        <f t="shared" si="4"/>
        <v>519953.2899999999</v>
      </c>
      <c r="I20" s="25">
        <f t="shared" si="4"/>
        <v>610824.3700000001</v>
      </c>
      <c r="J20" s="25">
        <f t="shared" si="4"/>
        <v>755014.4199999999</v>
      </c>
      <c r="K20" s="25">
        <f t="shared" si="4"/>
        <v>952000.5800000001</v>
      </c>
      <c r="L20" s="25">
        <f>SUM(B20:K20)</f>
        <v>9622409.25</v>
      </c>
      <c r="M20"/>
    </row>
    <row r="21" spans="1:13" ht="17.25" customHeight="1">
      <c r="A21" s="26" t="s">
        <v>22</v>
      </c>
      <c r="B21" s="56">
        <f>ROUND((B15+B16)*B7,2)</f>
        <v>643792.72</v>
      </c>
      <c r="C21" s="56">
        <f aca="true" t="shared" si="5" ref="C21:K21">ROUND((C15+C16)*C7,2)</f>
        <v>446902</v>
      </c>
      <c r="D21" s="56">
        <f t="shared" si="5"/>
        <v>1607830.22</v>
      </c>
      <c r="E21" s="56">
        <f t="shared" si="5"/>
        <v>1243180.9</v>
      </c>
      <c r="F21" s="56">
        <f t="shared" si="5"/>
        <v>1219652.54</v>
      </c>
      <c r="G21" s="56">
        <f t="shared" si="5"/>
        <v>747306.49</v>
      </c>
      <c r="H21" s="56">
        <f t="shared" si="5"/>
        <v>492522.86</v>
      </c>
      <c r="I21" s="56">
        <f t="shared" si="5"/>
        <v>530104.03</v>
      </c>
      <c r="J21" s="56">
        <f t="shared" si="5"/>
        <v>601142.12</v>
      </c>
      <c r="K21" s="56">
        <f t="shared" si="5"/>
        <v>847416.35</v>
      </c>
      <c r="L21" s="33">
        <f aca="true" t="shared" si="6" ref="L21:L28">SUM(B21:K21)</f>
        <v>8379850.23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109267.9</v>
      </c>
      <c r="C22" s="33">
        <f t="shared" si="7"/>
        <v>70719.17</v>
      </c>
      <c r="D22" s="33">
        <f t="shared" si="7"/>
        <v>58617.09</v>
      </c>
      <c r="E22" s="33">
        <f t="shared" si="7"/>
        <v>113083.57</v>
      </c>
      <c r="F22" s="33">
        <f t="shared" si="7"/>
        <v>164086.25</v>
      </c>
      <c r="G22" s="33">
        <f t="shared" si="7"/>
        <v>79151.58</v>
      </c>
      <c r="H22" s="33">
        <f t="shared" si="7"/>
        <v>3060.22</v>
      </c>
      <c r="I22" s="33">
        <f t="shared" si="7"/>
        <v>62471.8</v>
      </c>
      <c r="J22" s="33">
        <f t="shared" si="7"/>
        <v>125199.96</v>
      </c>
      <c r="K22" s="33">
        <f t="shared" si="7"/>
        <v>70115.05</v>
      </c>
      <c r="L22" s="33">
        <f t="shared" si="6"/>
        <v>855772.59</v>
      </c>
      <c r="M22"/>
    </row>
    <row r="23" spans="1:13" ht="17.25" customHeight="1">
      <c r="A23" s="27" t="s">
        <v>24</v>
      </c>
      <c r="B23" s="33">
        <v>3077.59</v>
      </c>
      <c r="C23" s="33">
        <v>15947.59</v>
      </c>
      <c r="D23" s="33">
        <v>71499.48</v>
      </c>
      <c r="E23" s="33">
        <v>38346.1</v>
      </c>
      <c r="F23" s="33">
        <v>59445.47</v>
      </c>
      <c r="G23" s="33">
        <v>33887.53</v>
      </c>
      <c r="H23" s="33">
        <v>21661.51</v>
      </c>
      <c r="I23" s="33">
        <v>15379.28</v>
      </c>
      <c r="J23" s="33">
        <v>23697.76</v>
      </c>
      <c r="K23" s="33">
        <v>29135.81</v>
      </c>
      <c r="L23" s="33">
        <f t="shared" si="6"/>
        <v>312078.12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689.85</v>
      </c>
      <c r="C26" s="33">
        <v>465.72</v>
      </c>
      <c r="D26" s="33">
        <v>1519.42</v>
      </c>
      <c r="E26" s="33">
        <v>1219.61</v>
      </c>
      <c r="F26" s="33">
        <v>1260.36</v>
      </c>
      <c r="G26" s="33">
        <v>750.98</v>
      </c>
      <c r="H26" s="33">
        <v>451.17</v>
      </c>
      <c r="I26" s="33">
        <v>532.67</v>
      </c>
      <c r="J26" s="33">
        <v>657.83</v>
      </c>
      <c r="K26" s="33">
        <v>829.57</v>
      </c>
      <c r="L26" s="33">
        <f t="shared" si="6"/>
        <v>8377.18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33036.96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-131380.31999999998</v>
      </c>
      <c r="C32" s="33">
        <f t="shared" si="8"/>
        <v>-23821.6</v>
      </c>
      <c r="D32" s="33">
        <f t="shared" si="8"/>
        <v>-75002.4</v>
      </c>
      <c r="E32" s="33">
        <f t="shared" si="8"/>
        <v>-58107.919999999925</v>
      </c>
      <c r="F32" s="33">
        <f t="shared" si="8"/>
        <v>-49161.2</v>
      </c>
      <c r="G32" s="33">
        <f t="shared" si="8"/>
        <v>-39336</v>
      </c>
      <c r="H32" s="33">
        <f t="shared" si="8"/>
        <v>-19637.2</v>
      </c>
      <c r="I32" s="33">
        <f t="shared" si="8"/>
        <v>-24289.88</v>
      </c>
      <c r="J32" s="33">
        <f t="shared" si="8"/>
        <v>-34553.2</v>
      </c>
      <c r="K32" s="33">
        <f t="shared" si="8"/>
        <v>-47075.6</v>
      </c>
      <c r="L32" s="33">
        <f aca="true" t="shared" si="9" ref="L32:L39">SUM(B32:K32)</f>
        <v>-502365.3199999999</v>
      </c>
      <c r="M32"/>
    </row>
    <row r="33" spans="1:13" ht="18.75" customHeight="1">
      <c r="A33" s="27" t="s">
        <v>28</v>
      </c>
      <c r="B33" s="33">
        <f>B34+B35+B36+B37</f>
        <v>-22765.6</v>
      </c>
      <c r="C33" s="33">
        <f aca="true" t="shared" si="10" ref="C33:K33">C34+C35+C36+C37</f>
        <v>-23821.6</v>
      </c>
      <c r="D33" s="33">
        <f t="shared" si="10"/>
        <v>-75002.4</v>
      </c>
      <c r="E33" s="33">
        <f t="shared" si="10"/>
        <v>-51942</v>
      </c>
      <c r="F33" s="33">
        <f t="shared" si="10"/>
        <v>-49161.2</v>
      </c>
      <c r="G33" s="33">
        <f t="shared" si="10"/>
        <v>-39336</v>
      </c>
      <c r="H33" s="33">
        <f t="shared" si="10"/>
        <v>-19637.2</v>
      </c>
      <c r="I33" s="33">
        <f t="shared" si="10"/>
        <v>-24289.88</v>
      </c>
      <c r="J33" s="33">
        <f t="shared" si="10"/>
        <v>-34553.2</v>
      </c>
      <c r="K33" s="33">
        <f t="shared" si="10"/>
        <v>-47075.6</v>
      </c>
      <c r="L33" s="33">
        <f t="shared" si="9"/>
        <v>-387584.68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-22765.6</v>
      </c>
      <c r="C34" s="33">
        <f t="shared" si="11"/>
        <v>-23821.6</v>
      </c>
      <c r="D34" s="33">
        <f t="shared" si="11"/>
        <v>-75002.4</v>
      </c>
      <c r="E34" s="33">
        <f t="shared" si="11"/>
        <v>-51942</v>
      </c>
      <c r="F34" s="33">
        <f t="shared" si="11"/>
        <v>-49161.2</v>
      </c>
      <c r="G34" s="33">
        <f t="shared" si="11"/>
        <v>-39336</v>
      </c>
      <c r="H34" s="33">
        <f t="shared" si="11"/>
        <v>-19637.2</v>
      </c>
      <c r="I34" s="33">
        <f t="shared" si="11"/>
        <v>-20165.2</v>
      </c>
      <c r="J34" s="33">
        <f t="shared" si="11"/>
        <v>-34553.2</v>
      </c>
      <c r="K34" s="33">
        <f t="shared" si="11"/>
        <v>-47075.6</v>
      </c>
      <c r="L34" s="33">
        <f t="shared" si="9"/>
        <v>-383460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-4124.68</v>
      </c>
      <c r="J37" s="17">
        <v>0</v>
      </c>
      <c r="K37" s="17">
        <v>0</v>
      </c>
      <c r="L37" s="33">
        <f t="shared" si="9"/>
        <v>-4124.68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660882.8999999999</v>
      </c>
      <c r="C56" s="41">
        <f t="shared" si="16"/>
        <v>512485.48</v>
      </c>
      <c r="D56" s="41">
        <f t="shared" si="16"/>
        <v>1669510.99</v>
      </c>
      <c r="E56" s="41">
        <f t="shared" si="16"/>
        <v>1342472.35</v>
      </c>
      <c r="F56" s="41">
        <f t="shared" si="16"/>
        <v>1400118.4400000002</v>
      </c>
      <c r="G56" s="41">
        <f t="shared" si="16"/>
        <v>822336.99</v>
      </c>
      <c r="H56" s="41">
        <f t="shared" si="16"/>
        <v>500316.0899999999</v>
      </c>
      <c r="I56" s="41">
        <f t="shared" si="16"/>
        <v>586534.4900000001</v>
      </c>
      <c r="J56" s="41">
        <f t="shared" si="16"/>
        <v>720461.22</v>
      </c>
      <c r="K56" s="41">
        <f t="shared" si="16"/>
        <v>904924.9800000001</v>
      </c>
      <c r="L56" s="42">
        <f t="shared" si="14"/>
        <v>9120043.93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660882.9</v>
      </c>
      <c r="C62" s="41">
        <f aca="true" t="shared" si="18" ref="C62:J62">SUM(C63:C74)</f>
        <v>512485.48</v>
      </c>
      <c r="D62" s="41">
        <f t="shared" si="18"/>
        <v>1669510.99</v>
      </c>
      <c r="E62" s="41">
        <f t="shared" si="18"/>
        <v>1342472.35</v>
      </c>
      <c r="F62" s="41">
        <f t="shared" si="18"/>
        <v>1400118.44</v>
      </c>
      <c r="G62" s="41">
        <f t="shared" si="18"/>
        <v>822336.99</v>
      </c>
      <c r="H62" s="41">
        <f t="shared" si="18"/>
        <v>500316.09</v>
      </c>
      <c r="I62" s="41">
        <f>SUM(I63:I79)</f>
        <v>586534.49</v>
      </c>
      <c r="J62" s="41">
        <f t="shared" si="18"/>
        <v>720461.22</v>
      </c>
      <c r="K62" s="41">
        <f>SUM(K63:K76)</f>
        <v>904924.98</v>
      </c>
      <c r="L62" s="46">
        <f>SUM(B62:K62)</f>
        <v>9120043.93</v>
      </c>
      <c r="M62" s="40"/>
    </row>
    <row r="63" spans="1:13" ht="18.75" customHeight="1">
      <c r="A63" s="47" t="s">
        <v>46</v>
      </c>
      <c r="B63" s="48">
        <v>660882.9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660882.9</v>
      </c>
      <c r="M63"/>
    </row>
    <row r="64" spans="1:13" ht="18.75" customHeight="1">
      <c r="A64" s="47" t="s">
        <v>55</v>
      </c>
      <c r="B64" s="17">
        <v>0</v>
      </c>
      <c r="C64" s="48">
        <v>450372.24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450372.24</v>
      </c>
      <c r="M64"/>
    </row>
    <row r="65" spans="1:13" ht="18.75" customHeight="1">
      <c r="A65" s="47" t="s">
        <v>56</v>
      </c>
      <c r="B65" s="17">
        <v>0</v>
      </c>
      <c r="C65" s="48">
        <v>62113.24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62113.24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1669510.99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1669510.99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1342472.35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1342472.35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1400118.44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1400118.44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822336.99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822336.99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500316.09</v>
      </c>
      <c r="I70" s="17">
        <v>0</v>
      </c>
      <c r="J70" s="17">
        <v>0</v>
      </c>
      <c r="K70" s="17">
        <v>0</v>
      </c>
      <c r="L70" s="46">
        <f t="shared" si="19"/>
        <v>500316.09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586534.49</v>
      </c>
      <c r="J71" s="17">
        <v>0</v>
      </c>
      <c r="K71" s="17">
        <v>0</v>
      </c>
      <c r="L71" s="46">
        <f t="shared" si="19"/>
        <v>586534.49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720461.22</v>
      </c>
      <c r="K72" s="17">
        <v>0</v>
      </c>
      <c r="L72" s="46">
        <f t="shared" si="19"/>
        <v>720461.22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531824.41</v>
      </c>
      <c r="L73" s="46">
        <f t="shared" si="19"/>
        <v>531824.41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373100.57</v>
      </c>
      <c r="L74" s="46">
        <f t="shared" si="19"/>
        <v>373100.57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2024-03-01T17:19:56Z</dcterms:modified>
  <cp:category/>
  <cp:version/>
  <cp:contentType/>
  <cp:contentStatus/>
</cp:coreProperties>
</file>