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<sst xmlns="http://schemas.openxmlformats.org/spreadsheetml/2006/main" count="88" uniqueCount="87">
  <si>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</si>
  <si>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</si>
  <si>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</si>
  <si>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</si>
  <si>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</si>
  <si>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</si>
  <si>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</si>
  <si>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</si>
  <si>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</si>
  <si>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</si>
  <si>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</si>
  <si>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</si>
  <si>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</si>
  <si>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</si>
  <si>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</si>
  <si>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</si>
  <si>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</si>
  <si>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</si>
  <si>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</si>
  <si>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</si>
  <si>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</si>
  <si>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</si>
  <si>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</si>
  <si>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</si>
  <si>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</si>
  <si>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</si>
  <si>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</si>
  <si>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</si>
  <si>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</si>
  <si>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</si>
  <si>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</si>
  <si>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</si>
  <si>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</si>
  <si>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</si>
  <si>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</si>
  <si>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</si>
  <si>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</si>
  <si>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</si>
  <si>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</si>
  <si>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</si>
  <si>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</si>
  <si>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</si>
  <si>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</si>
  <si>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</si>
  <si>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</si>
  <si>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</si>
  <si>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</si>
  <si>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</si>
  <si>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</si>
  <si>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</si>
  <si>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</si>
  <si>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</si>
  <si>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</si>
  <si>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</si>
  <si>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</si>
  <si>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</si>
  <si>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</si>
  <si>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</si>
  <si>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</si>
  <si>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</si>
  <si>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</si>
  <si>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</si>
  <si>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</si>
  <si>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</si>
  <si>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</si>
  <si>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</si>
  <si>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</si>
  <si>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</si>
  <si>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</si>
  <si>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</si>
  <si>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</si>
  <si>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</si>
  <si>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</si>
  <si>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</si>
  <si>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</si>
  <si>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</si>
  <si>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</si>
  <si>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</si>
  <si>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</si>
  <si>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</si>
  <si>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</si>
  <si>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</si>
  <si>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</si>
  <si>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23/02/24 - VENCIMENTO 01/03/24</t>
  </si>
  <si>
    <t>4.9. Remuneração Veículos Elétricos</t>
  </si>
  <si>
    <t>5.3. Revisão de Remuneração pelo Transporte Coletivo ¹</t>
  </si>
  <si>
    <t>¹  Energia para tração de dezembro/23 e janeiro/24.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</si>
</sst>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78075</v>
      </c>
      <c r="C7" s="10">
        <f aca="true" t="shared" si="0" ref="C7:K7">C8+C11</f>
        <v>109270</v>
      </c>
      <c r="D7" s="10">
        <f t="shared" si="0"/>
        <v>327856</v>
      </c>
      <c r="E7" s="10">
        <f t="shared" si="0"/>
        <v>245958</v>
      </c>
      <c r="F7" s="10">
        <f t="shared" si="0"/>
        <v>271627</v>
      </c>
      <c r="G7" s="10">
        <f t="shared" si="0"/>
        <v>151761</v>
      </c>
      <c r="H7" s="10">
        <f t="shared" si="0"/>
        <v>90026</v>
      </c>
      <c r="I7" s="10">
        <f t="shared" si="0"/>
        <v>122322</v>
      </c>
      <c r="J7" s="10">
        <f t="shared" si="0"/>
        <v>119739</v>
      </c>
      <c r="K7" s="10">
        <f t="shared" si="0"/>
        <v>219016</v>
      </c>
      <c r="L7" s="10">
        <f aca="true" t="shared" si="1" ref="L7:L13">SUM(B7:K7)</f>
        <v>1735650</v>
      </c>
      <c r="M7" s="11"/>
    </row>
    <row r="8" spans="1:13" ht="17.25" customHeight="1">
      <c r="A8" s="12" t="s">
        <v>80</v>
      </c>
      <c r="B8" s="13">
        <f>B9+B10</f>
        <v>4452</v>
      </c>
      <c r="C8" s="13">
        <f aca="true" t="shared" si="2" ref="C8:K8">C9+C10</f>
        <v>5591</v>
      </c>
      <c r="D8" s="13">
        <f t="shared" si="2"/>
        <v>16802</v>
      </c>
      <c r="E8" s="13">
        <f t="shared" si="2"/>
        <v>11560</v>
      </c>
      <c r="F8" s="13">
        <f t="shared" si="2"/>
        <v>10957</v>
      </c>
      <c r="G8" s="13">
        <f t="shared" si="2"/>
        <v>8793</v>
      </c>
      <c r="H8" s="13">
        <f t="shared" si="2"/>
        <v>4487</v>
      </c>
      <c r="I8" s="13">
        <f t="shared" si="2"/>
        <v>4705</v>
      </c>
      <c r="J8" s="13">
        <f t="shared" si="2"/>
        <v>6382</v>
      </c>
      <c r="K8" s="13">
        <f t="shared" si="2"/>
        <v>10907</v>
      </c>
      <c r="L8" s="13">
        <f t="shared" si="1"/>
        <v>84636</v>
      </c>
      <c r="M8"/>
    </row>
    <row r="9" spans="1:13" ht="17.25" customHeight="1">
      <c r="A9" s="14" t="s">
        <v>18</v>
      </c>
      <c r="B9" s="15">
        <v>4451</v>
      </c>
      <c r="C9" s="15">
        <v>5591</v>
      </c>
      <c r="D9" s="15">
        <v>16802</v>
      </c>
      <c r="E9" s="15">
        <v>11556</v>
      </c>
      <c r="F9" s="15">
        <v>10957</v>
      </c>
      <c r="G9" s="15">
        <v>8793</v>
      </c>
      <c r="H9" s="15">
        <v>4416</v>
      </c>
      <c r="I9" s="15">
        <v>4705</v>
      </c>
      <c r="J9" s="15">
        <v>6382</v>
      </c>
      <c r="K9" s="15">
        <v>10907</v>
      </c>
      <c r="L9" s="13">
        <f t="shared" si="1"/>
        <v>84560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4</v>
      </c>
      <c r="F10" s="15">
        <v>0</v>
      </c>
      <c r="G10" s="15">
        <v>0</v>
      </c>
      <c r="H10" s="15">
        <v>71</v>
      </c>
      <c r="I10" s="15">
        <v>0</v>
      </c>
      <c r="J10" s="15">
        <v>0</v>
      </c>
      <c r="K10" s="15">
        <v>0</v>
      </c>
      <c r="L10" s="13">
        <f t="shared" si="1"/>
        <v>76</v>
      </c>
      <c r="M10"/>
    </row>
    <row r="11" spans="1:13" ht="17.25" customHeight="1">
      <c r="A11" s="12" t="s">
        <v>69</v>
      </c>
      <c r="B11" s="15">
        <v>73623</v>
      </c>
      <c r="C11" s="15">
        <v>103679</v>
      </c>
      <c r="D11" s="15">
        <v>311054</v>
      </c>
      <c r="E11" s="15">
        <v>234398</v>
      </c>
      <c r="F11" s="15">
        <v>260670</v>
      </c>
      <c r="G11" s="15">
        <v>142968</v>
      </c>
      <c r="H11" s="15">
        <v>85539</v>
      </c>
      <c r="I11" s="15">
        <v>117617</v>
      </c>
      <c r="J11" s="15">
        <v>113357</v>
      </c>
      <c r="K11" s="15">
        <v>208109</v>
      </c>
      <c r="L11" s="13">
        <f t="shared" si="1"/>
        <v>1651014</v>
      </c>
      <c r="M11" s="60"/>
    </row>
    <row r="12" spans="1:13" ht="17.25" customHeight="1">
      <c r="A12" s="14" t="s">
        <v>82</v>
      </c>
      <c r="B12" s="15">
        <v>8232</v>
      </c>
      <c r="C12" s="15">
        <v>7727</v>
      </c>
      <c r="D12" s="15">
        <v>25832</v>
      </c>
      <c r="E12" s="15">
        <v>22177</v>
      </c>
      <c r="F12" s="15">
        <v>21241</v>
      </c>
      <c r="G12" s="15">
        <v>12854</v>
      </c>
      <c r="H12" s="15">
        <v>7381</v>
      </c>
      <c r="I12" s="15">
        <v>6449</v>
      </c>
      <c r="J12" s="15">
        <v>8203</v>
      </c>
      <c r="K12" s="15">
        <v>13035</v>
      </c>
      <c r="L12" s="13">
        <f t="shared" si="1"/>
        <v>133131</v>
      </c>
      <c r="M12" s="60"/>
    </row>
    <row r="13" spans="1:13" ht="17.25" customHeight="1">
      <c r="A13" s="14" t="s">
        <v>70</v>
      </c>
      <c r="B13" s="15">
        <f>+B11-B12</f>
        <v>65391</v>
      </c>
      <c r="C13" s="15">
        <f aca="true" t="shared" si="3" ref="C13:K13">+C11-C12</f>
        <v>95952</v>
      </c>
      <c r="D13" s="15">
        <f t="shared" si="3"/>
        <v>285222</v>
      </c>
      <c r="E13" s="15">
        <f t="shared" si="3"/>
        <v>212221</v>
      </c>
      <c r="F13" s="15">
        <f t="shared" si="3"/>
        <v>239429</v>
      </c>
      <c r="G13" s="15">
        <f t="shared" si="3"/>
        <v>130114</v>
      </c>
      <c r="H13" s="15">
        <f t="shared" si="3"/>
        <v>78158</v>
      </c>
      <c r="I13" s="15">
        <f t="shared" si="3"/>
        <v>111168</v>
      </c>
      <c r="J13" s="15">
        <f t="shared" si="3"/>
        <v>105154</v>
      </c>
      <c r="K13" s="15">
        <f t="shared" si="3"/>
        <v>195074</v>
      </c>
      <c r="L13" s="13">
        <f t="shared" si="1"/>
        <v>1517883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1.290918401902443</v>
      </c>
      <c r="C18" s="22">
        <v>1.149786951375513</v>
      </c>
      <c r="D18" s="22">
        <v>1.036054530323698</v>
      </c>
      <c r="E18" s="22">
        <v>1.094644577253637</v>
      </c>
      <c r="F18" s="22">
        <v>1.157050198460952</v>
      </c>
      <c r="G18" s="22">
        <v>1.126424943299798</v>
      </c>
      <c r="H18" s="22">
        <v>1.029690596792626</v>
      </c>
      <c r="I18" s="22">
        <v>1.100530210072354</v>
      </c>
      <c r="J18" s="22">
        <v>1.267311703441955</v>
      </c>
      <c r="K18" s="22">
        <v>1.078014147109976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777275.6799999999</v>
      </c>
      <c r="C20" s="25">
        <f aca="true" t="shared" si="4" ref="C20:K20">SUM(C21:C30)</f>
        <v>536711.33</v>
      </c>
      <c r="D20" s="25">
        <f t="shared" si="4"/>
        <v>1745469.9899999998</v>
      </c>
      <c r="E20" s="25">
        <f t="shared" si="4"/>
        <v>1383410.1799999997</v>
      </c>
      <c r="F20" s="25">
        <f t="shared" si="4"/>
        <v>1446702.77</v>
      </c>
      <c r="G20" s="25">
        <f t="shared" si="4"/>
        <v>861581.14</v>
      </c>
      <c r="H20" s="25">
        <f t="shared" si="4"/>
        <v>517714.41000000003</v>
      </c>
      <c r="I20" s="25">
        <f t="shared" si="4"/>
        <v>612170.01</v>
      </c>
      <c r="J20" s="25">
        <f t="shared" si="4"/>
        <v>749525.34</v>
      </c>
      <c r="K20" s="25">
        <f t="shared" si="4"/>
        <v>950478.86</v>
      </c>
      <c r="L20" s="25">
        <f>SUM(B20:K20)</f>
        <v>9581039.709999999</v>
      </c>
      <c r="M20"/>
    </row>
    <row r="21" spans="1:13" ht="17.25" customHeight="1">
      <c r="A21" s="26" t="s">
        <v>22</v>
      </c>
      <c r="B21" s="56">
        <f>ROUND((B15+B16)*B7,2)</f>
        <v>572047.72</v>
      </c>
      <c r="C21" s="56">
        <f aca="true" t="shared" si="5" ref="C21:K21">ROUND((C15+C16)*C7,2)</f>
        <v>450771.53</v>
      </c>
      <c r="D21" s="56">
        <f t="shared" si="5"/>
        <v>1609740.17</v>
      </c>
      <c r="E21" s="56">
        <f t="shared" si="5"/>
        <v>1223247.52</v>
      </c>
      <c r="F21" s="56">
        <f t="shared" si="5"/>
        <v>1193637.69</v>
      </c>
      <c r="G21" s="56">
        <f t="shared" si="5"/>
        <v>733293.98</v>
      </c>
      <c r="H21" s="56">
        <f t="shared" si="5"/>
        <v>479163.39</v>
      </c>
      <c r="I21" s="56">
        <f t="shared" si="5"/>
        <v>539794.75</v>
      </c>
      <c r="J21" s="56">
        <f t="shared" si="5"/>
        <v>569071.57</v>
      </c>
      <c r="K21" s="56">
        <f t="shared" si="5"/>
        <v>850001.1</v>
      </c>
      <c r="L21" s="33">
        <f aca="true" t="shared" si="6" ref="L21:L28">SUM(B21:K21)</f>
        <v>8220769.419999999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166419.21</v>
      </c>
      <c r="C22" s="33">
        <f t="shared" si="7"/>
        <v>67519.69</v>
      </c>
      <c r="D22" s="33">
        <f t="shared" si="7"/>
        <v>58038.43</v>
      </c>
      <c r="E22" s="33">
        <f t="shared" si="7"/>
        <v>115773.74</v>
      </c>
      <c r="F22" s="33">
        <f t="shared" si="7"/>
        <v>187461.04</v>
      </c>
      <c r="G22" s="33">
        <f t="shared" si="7"/>
        <v>92706.65</v>
      </c>
      <c r="H22" s="33">
        <f t="shared" si="7"/>
        <v>14226.65</v>
      </c>
      <c r="I22" s="33">
        <f t="shared" si="7"/>
        <v>54265.68</v>
      </c>
      <c r="J22" s="33">
        <f t="shared" si="7"/>
        <v>152119.49</v>
      </c>
      <c r="K22" s="33">
        <f t="shared" si="7"/>
        <v>66312.11</v>
      </c>
      <c r="L22" s="33">
        <f t="shared" si="6"/>
        <v>974842.6900000001</v>
      </c>
      <c r="M22"/>
    </row>
    <row r="23" spans="1:13" ht="17.25" customHeight="1">
      <c r="A23" s="27" t="s">
        <v>24</v>
      </c>
      <c r="B23" s="33">
        <v>2774.65</v>
      </c>
      <c r="C23" s="33">
        <v>15681.79</v>
      </c>
      <c r="D23" s="33">
        <v>71127.7</v>
      </c>
      <c r="E23" s="33">
        <v>38436.68</v>
      </c>
      <c r="F23" s="33">
        <v>59514.48</v>
      </c>
      <c r="G23" s="33">
        <v>34256.03</v>
      </c>
      <c r="H23" s="33">
        <v>21618.58</v>
      </c>
      <c r="I23" s="33">
        <v>15240.32</v>
      </c>
      <c r="J23" s="33">
        <v>23365.52</v>
      </c>
      <c r="K23" s="33">
        <v>28838.1</v>
      </c>
      <c r="L23" s="33">
        <f t="shared" si="6"/>
        <v>310853.85000000003</v>
      </c>
      <c r="M23"/>
    </row>
    <row r="24" spans="1:13" ht="17.25" customHeight="1">
      <c r="A24" s="27" t="s">
        <v>25</v>
      </c>
      <c r="B24" s="33">
        <v>1892.12</v>
      </c>
      <c r="C24" s="29">
        <v>1892.12</v>
      </c>
      <c r="D24" s="29">
        <v>3784.24</v>
      </c>
      <c r="E24" s="29">
        <v>3784.24</v>
      </c>
      <c r="F24" s="33">
        <v>3784.24</v>
      </c>
      <c r="G24" s="29">
        <v>0</v>
      </c>
      <c r="H24" s="33">
        <v>1892.12</v>
      </c>
      <c r="I24" s="29">
        <v>1892.12</v>
      </c>
      <c r="J24" s="29">
        <v>3784.24</v>
      </c>
      <c r="K24" s="29">
        <v>3784.24</v>
      </c>
      <c r="L24" s="33">
        <f t="shared" si="6"/>
        <v>26489.679999999993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675.3</v>
      </c>
      <c r="C26" s="33">
        <v>465.72</v>
      </c>
      <c r="D26" s="33">
        <v>1516.51</v>
      </c>
      <c r="E26" s="33">
        <v>1202.15</v>
      </c>
      <c r="F26" s="33">
        <v>1254.54</v>
      </c>
      <c r="G26" s="33">
        <v>748.07</v>
      </c>
      <c r="H26" s="33">
        <v>448.26</v>
      </c>
      <c r="I26" s="33">
        <v>532.67</v>
      </c>
      <c r="J26" s="33">
        <v>652.01</v>
      </c>
      <c r="K26" s="33">
        <v>823.75</v>
      </c>
      <c r="L26" s="33">
        <f t="shared" si="6"/>
        <v>8318.98</v>
      </c>
      <c r="M26" s="60"/>
    </row>
    <row r="27" spans="1:13" ht="17.25" customHeight="1">
      <c r="A27" s="27" t="s">
        <v>73</v>
      </c>
      <c r="B27" s="33">
        <v>349.08</v>
      </c>
      <c r="C27" s="33">
        <v>264.26</v>
      </c>
      <c r="D27" s="33">
        <v>861.26</v>
      </c>
      <c r="E27" s="33">
        <v>658.65</v>
      </c>
      <c r="F27" s="33">
        <v>718.43</v>
      </c>
      <c r="G27" s="33">
        <v>401.74</v>
      </c>
      <c r="H27" s="33">
        <v>249.19</v>
      </c>
      <c r="I27" s="33">
        <v>303.1</v>
      </c>
      <c r="J27" s="33">
        <v>365.31</v>
      </c>
      <c r="K27" s="33">
        <v>492.56</v>
      </c>
      <c r="L27" s="33">
        <f t="shared" si="6"/>
        <v>4663.580000000001</v>
      </c>
      <c r="M27" s="60"/>
    </row>
    <row r="28" spans="1:13" ht="17.25" customHeight="1">
      <c r="A28" s="27" t="s">
        <v>74</v>
      </c>
      <c r="B28" s="33">
        <v>157</v>
      </c>
      <c r="C28" s="33">
        <v>116.22</v>
      </c>
      <c r="D28" s="33">
        <v>401.68</v>
      </c>
      <c r="E28" s="33">
        <v>307.2</v>
      </c>
      <c r="F28" s="33">
        <v>332.35</v>
      </c>
      <c r="G28" s="33">
        <v>174.67</v>
      </c>
      <c r="H28" s="33">
        <v>116.22</v>
      </c>
      <c r="I28" s="33">
        <v>141.37</v>
      </c>
      <c r="J28" s="33">
        <v>167.2</v>
      </c>
      <c r="K28" s="33">
        <v>227</v>
      </c>
      <c r="L28" s="33">
        <f t="shared" si="6"/>
        <v>2140.9100000000008</v>
      </c>
      <c r="M28" s="60"/>
    </row>
    <row r="29" spans="1:13" ht="17.25" customHeight="1">
      <c r="A29" s="27" t="s">
        <v>84</v>
      </c>
      <c r="B29" s="33">
        <v>32960.6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33291.48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-452505.82</v>
      </c>
      <c r="C32" s="33">
        <f t="shared" si="8"/>
        <v>-27144.33</v>
      </c>
      <c r="D32" s="33">
        <f t="shared" si="8"/>
        <v>-107302.85</v>
      </c>
      <c r="E32" s="33">
        <f t="shared" si="8"/>
        <v>-108269.10999999996</v>
      </c>
      <c r="F32" s="33">
        <f t="shared" si="8"/>
        <v>-64369.94999999991</v>
      </c>
      <c r="G32" s="33">
        <f t="shared" si="8"/>
        <v>-38689.2</v>
      </c>
      <c r="H32" s="33">
        <f t="shared" si="8"/>
        <v>-26286.24</v>
      </c>
      <c r="I32" s="33">
        <f t="shared" si="8"/>
        <v>-59273.820000000036</v>
      </c>
      <c r="J32" s="33">
        <f t="shared" si="8"/>
        <v>-40037.53</v>
      </c>
      <c r="K32" s="33">
        <f t="shared" si="8"/>
        <v>-51214.490000000005</v>
      </c>
      <c r="L32" s="33">
        <f aca="true" t="shared" si="9" ref="L32:L39">SUM(B32:K32)</f>
        <v>-975093.34</v>
      </c>
      <c r="M32"/>
    </row>
    <row r="33" spans="1:13" ht="18.75" customHeight="1">
      <c r="A33" s="27" t="s">
        <v>28</v>
      </c>
      <c r="B33" s="33">
        <f>B34+B35+B36+B37</f>
        <v>-19584.4</v>
      </c>
      <c r="C33" s="33">
        <f aca="true" t="shared" si="10" ref="C33:K33">C34+C35+C36+C37</f>
        <v>-24600.4</v>
      </c>
      <c r="D33" s="33">
        <f t="shared" si="10"/>
        <v>-73928.8</v>
      </c>
      <c r="E33" s="33">
        <f t="shared" si="10"/>
        <v>-50846.4</v>
      </c>
      <c r="F33" s="33">
        <f t="shared" si="10"/>
        <v>-48210.8</v>
      </c>
      <c r="G33" s="33">
        <f t="shared" si="10"/>
        <v>-38689.2</v>
      </c>
      <c r="H33" s="33">
        <f t="shared" si="10"/>
        <v>-19430.4</v>
      </c>
      <c r="I33" s="33">
        <f t="shared" si="10"/>
        <v>-24254.41</v>
      </c>
      <c r="J33" s="33">
        <f t="shared" si="10"/>
        <v>-28080.8</v>
      </c>
      <c r="K33" s="33">
        <f t="shared" si="10"/>
        <v>-47990.8</v>
      </c>
      <c r="L33" s="33">
        <f t="shared" si="9"/>
        <v>-375616.41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-19584.4</v>
      </c>
      <c r="C34" s="33">
        <f t="shared" si="11"/>
        <v>-24600.4</v>
      </c>
      <c r="D34" s="33">
        <f t="shared" si="11"/>
        <v>-73928.8</v>
      </c>
      <c r="E34" s="33">
        <f t="shared" si="11"/>
        <v>-50846.4</v>
      </c>
      <c r="F34" s="33">
        <f t="shared" si="11"/>
        <v>-48210.8</v>
      </c>
      <c r="G34" s="33">
        <f t="shared" si="11"/>
        <v>-38689.2</v>
      </c>
      <c r="H34" s="33">
        <f t="shared" si="11"/>
        <v>-19430.4</v>
      </c>
      <c r="I34" s="33">
        <f t="shared" si="11"/>
        <v>-20702</v>
      </c>
      <c r="J34" s="33">
        <f t="shared" si="11"/>
        <v>-28080.8</v>
      </c>
      <c r="K34" s="33">
        <f t="shared" si="11"/>
        <v>-47990.8</v>
      </c>
      <c r="L34" s="33">
        <f t="shared" si="9"/>
        <v>-372064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-3552.41</v>
      </c>
      <c r="J37" s="17">
        <v>0</v>
      </c>
      <c r="K37" s="17">
        <v>0</v>
      </c>
      <c r="L37" s="33">
        <f t="shared" si="9"/>
        <v>-3552.41</v>
      </c>
      <c r="M37"/>
    </row>
    <row r="38" spans="1:13" s="36" customFormat="1" ht="18.75" customHeight="1">
      <c r="A38" s="27" t="s">
        <v>32</v>
      </c>
      <c r="B38" s="38">
        <f>SUM(B39:B50)</f>
        <v>-108614.71999999999</v>
      </c>
      <c r="C38" s="38">
        <f aca="true" t="shared" si="12" ref="C38:K38">SUM(C39:C50)</f>
        <v>-2543.93</v>
      </c>
      <c r="D38" s="38">
        <f t="shared" si="12"/>
        <v>-33374.05</v>
      </c>
      <c r="E38" s="38">
        <f t="shared" si="12"/>
        <v>-57422.70999999996</v>
      </c>
      <c r="F38" s="38">
        <f t="shared" si="12"/>
        <v>-16159.149999999907</v>
      </c>
      <c r="G38" s="38">
        <f t="shared" si="12"/>
        <v>0</v>
      </c>
      <c r="H38" s="38">
        <f t="shared" si="12"/>
        <v>-6855.84</v>
      </c>
      <c r="I38" s="38">
        <f t="shared" si="12"/>
        <v>-35019.41000000003</v>
      </c>
      <c r="J38" s="38">
        <f t="shared" si="12"/>
        <v>-11956.73</v>
      </c>
      <c r="K38" s="38">
        <f t="shared" si="12"/>
        <v>-3223.69</v>
      </c>
      <c r="L38" s="33">
        <f t="shared" si="9"/>
        <v>-275170.22999999986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-27034.01</v>
      </c>
      <c r="C40" s="17">
        <v>0</v>
      </c>
      <c r="D40" s="17">
        <v>0</v>
      </c>
      <c r="E40" s="33">
        <v>-6165.92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-33199.93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-2543.93</v>
      </c>
      <c r="D42" s="17">
        <v>-33374.05</v>
      </c>
      <c r="E42" s="17">
        <v>-51256.79</v>
      </c>
      <c r="F42" s="17">
        <v>-16159.15</v>
      </c>
      <c r="G42" s="17">
        <v>0</v>
      </c>
      <c r="H42" s="17">
        <v>-6855.84</v>
      </c>
      <c r="I42" s="17">
        <v>-35019.41</v>
      </c>
      <c r="J42" s="17">
        <v>-11956.73</v>
      </c>
      <c r="K42" s="17">
        <v>-3223.69</v>
      </c>
      <c r="L42" s="30">
        <f aca="true" t="shared" si="13" ref="L42:L49">SUM(B42:K42)</f>
        <v>-160389.59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85</v>
      </c>
      <c r="B51" s="33">
        <v>-324306.7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-324306.7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324769.8599999999</v>
      </c>
      <c r="C56" s="41">
        <f t="shared" si="16"/>
        <v>509566.99999999994</v>
      </c>
      <c r="D56" s="41">
        <f t="shared" si="16"/>
        <v>1638167.1399999997</v>
      </c>
      <c r="E56" s="41">
        <f t="shared" si="16"/>
        <v>1275141.0699999998</v>
      </c>
      <c r="F56" s="41">
        <f t="shared" si="16"/>
        <v>1382332.82</v>
      </c>
      <c r="G56" s="41">
        <f t="shared" si="16"/>
        <v>822891.9400000001</v>
      </c>
      <c r="H56" s="41">
        <f t="shared" si="16"/>
        <v>491428.17000000004</v>
      </c>
      <c r="I56" s="41">
        <f t="shared" si="16"/>
        <v>552896.19</v>
      </c>
      <c r="J56" s="41">
        <f t="shared" si="16"/>
        <v>709487.8099999999</v>
      </c>
      <c r="K56" s="41">
        <f t="shared" si="16"/>
        <v>899264.37</v>
      </c>
      <c r="L56" s="42">
        <f t="shared" si="14"/>
        <v>8605946.37</v>
      </c>
      <c r="M56" s="55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324769.86</v>
      </c>
      <c r="C62" s="41">
        <f aca="true" t="shared" si="18" ref="C62:J62">SUM(C63:C74)</f>
        <v>509567.01</v>
      </c>
      <c r="D62" s="41">
        <f t="shared" si="18"/>
        <v>1638167.14</v>
      </c>
      <c r="E62" s="41">
        <f t="shared" si="18"/>
        <v>1275141.07</v>
      </c>
      <c r="F62" s="41">
        <f t="shared" si="18"/>
        <v>1382332.82</v>
      </c>
      <c r="G62" s="41">
        <f t="shared" si="18"/>
        <v>822891.94</v>
      </c>
      <c r="H62" s="41">
        <f t="shared" si="18"/>
        <v>491428.17</v>
      </c>
      <c r="I62" s="41">
        <f>SUM(I63:I79)</f>
        <v>552896.19</v>
      </c>
      <c r="J62" s="41">
        <f t="shared" si="18"/>
        <v>709487.81</v>
      </c>
      <c r="K62" s="41">
        <f>SUM(K63:K76)</f>
        <v>899264.37</v>
      </c>
      <c r="L62" s="46">
        <f>SUM(B62:K62)</f>
        <v>8605946.379999999</v>
      </c>
      <c r="M62" s="40"/>
    </row>
    <row r="63" spans="1:13" ht="18.75" customHeight="1">
      <c r="A63" s="47" t="s">
        <v>45</v>
      </c>
      <c r="B63" s="48">
        <v>324769.86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324769.86</v>
      </c>
      <c r="M63"/>
    </row>
    <row r="64" spans="1:13" ht="18.75" customHeight="1">
      <c r="A64" s="47" t="s">
        <v>54</v>
      </c>
      <c r="B64" s="17">
        <v>0</v>
      </c>
      <c r="C64" s="48">
        <v>444495.3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444495.3</v>
      </c>
      <c r="M64"/>
    </row>
    <row r="65" spans="1:13" ht="18.75" customHeight="1">
      <c r="A65" s="47" t="s">
        <v>55</v>
      </c>
      <c r="B65" s="17">
        <v>0</v>
      </c>
      <c r="C65" s="48">
        <v>65071.71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65071.71</v>
      </c>
      <c r="M65" s="58"/>
    </row>
    <row r="66" spans="1:12" ht="18.75" customHeight="1">
      <c r="A66" s="47" t="s">
        <v>46</v>
      </c>
      <c r="B66" s="17">
        <v>0</v>
      </c>
      <c r="C66" s="17">
        <v>0</v>
      </c>
      <c r="D66" s="48">
        <v>1638167.14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1638167.14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48">
        <v>1275141.07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1275141.07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48">
        <v>1382332.82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1382332.82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822891.94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822891.94</v>
      </c>
    </row>
    <row r="70" spans="1:12" ht="18.75" customHeight="1">
      <c r="A70" s="47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491428.17</v>
      </c>
      <c r="I70" s="17">
        <v>0</v>
      </c>
      <c r="J70" s="17">
        <v>0</v>
      </c>
      <c r="K70" s="17">
        <v>0</v>
      </c>
      <c r="L70" s="46">
        <f t="shared" si="19"/>
        <v>491428.17</v>
      </c>
    </row>
    <row r="71" spans="1:12" ht="18.75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552896.19</v>
      </c>
      <c r="J71" s="17">
        <v>0</v>
      </c>
      <c r="K71" s="17">
        <v>0</v>
      </c>
      <c r="L71" s="46">
        <f t="shared" si="19"/>
        <v>552896.19</v>
      </c>
    </row>
    <row r="72" spans="1:12" ht="18.75" customHeight="1">
      <c r="A72" s="47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709487.81</v>
      </c>
      <c r="K72" s="17">
        <v>0</v>
      </c>
      <c r="L72" s="46">
        <f t="shared" si="19"/>
        <v>709487.81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525620.02</v>
      </c>
      <c r="L73" s="46">
        <f t="shared" si="19"/>
        <v>525620.02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373644.35</v>
      </c>
      <c r="L74" s="46">
        <f t="shared" si="19"/>
        <v>373644.35</v>
      </c>
    </row>
    <row r="75" spans="1:12" ht="18.75" customHeight="1">
      <c r="A75" s="47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65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79</v>
      </c>
      <c r="H77"/>
      <c r="I77"/>
      <c r="J77"/>
      <c r="K77"/>
    </row>
    <row r="78" spans="1:11" ht="18" customHeight="1">
      <c r="A78" s="54" t="s">
        <v>86</v>
      </c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2024-02-29T18:43:37Z</dcterms:modified>
  <cp:category/>
  <cp:version/>
  <cp:contentType/>
  <cp:contentStatus/>
</cp:coreProperties>
</file>