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<sst xmlns="http://schemas.openxmlformats.org/spreadsheetml/2006/main" count="88" uniqueCount="87">
  <si>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</si>
  <si>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</si>
  <si>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</si>
  <si>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</si>
  <si>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</si>
  <si>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</si>
  <si>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</si>
  <si>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</si>
  <si>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</si>
  <si>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</si>
  <si>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</si>
  <si>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</si>
  <si>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</si>
  <si>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</si>
  <si>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</si>
  <si>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</si>
  <si>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</si>
  <si>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</si>
  <si>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</si>
  <si>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</si>
  <si>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</si>
  <si>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</si>
  <si>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</si>
  <si>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</si>
  <si>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</si>
  <si>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</si>
  <si>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</si>
  <si>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</si>
  <si>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</si>
  <si>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</si>
  <si>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</si>
  <si>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</si>
  <si>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</si>
  <si>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</si>
  <si>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</si>
  <si>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</si>
  <si>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</si>
  <si>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</si>
  <si>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</si>
  <si>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</si>
  <si>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</si>
  <si>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</si>
  <si>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</si>
  <si>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</si>
  <si>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</si>
  <si>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</si>
  <si>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</si>
  <si>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</si>
  <si>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</si>
  <si>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</si>
  <si>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</si>
  <si>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</si>
  <si>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</si>
  <si>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</si>
  <si>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</si>
  <si>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</si>
  <si>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</si>
  <si>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</si>
  <si>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</si>
  <si>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</si>
  <si>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</si>
  <si>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</si>
  <si>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</si>
  <si>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</si>
  <si>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</si>
  <si>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</si>
  <si>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</si>
  <si>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</si>
  <si>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</si>
  <si>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</si>
  <si>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</si>
  <si>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</si>
  <si>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</si>
  <si>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</si>
  <si>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</si>
  <si>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</si>
  <si>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</si>
  <si>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</si>
  <si>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</si>
  <si>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</si>
  <si>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</si>
  <si>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</si>
  <si>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</si>
  <si>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22/02/24 - VENCIMENTO 29/02/24</t>
  </si>
  <si>
    <t>4.9. Remuneração Veículos Elétricos</t>
  </si>
  <si>
    <t>5.3. Revisão de Remuneração pelo Transporte Coletivo ¹</t>
  </si>
  <si>
    <t xml:space="preserve"> ¹ Revisões de passageiros transportados, ar condicionado, fator de transição, rede da madrugada, arla 32 e equipamentos embarcados de novembro/23. Total de  12.191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</si>
</sst>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89931</v>
      </c>
      <c r="C7" s="10">
        <f aca="true" t="shared" si="0" ref="C7:K7">C8+C11</f>
        <v>113879</v>
      </c>
      <c r="D7" s="10">
        <f t="shared" si="0"/>
        <v>338592</v>
      </c>
      <c r="E7" s="10">
        <f t="shared" si="0"/>
        <v>256253</v>
      </c>
      <c r="F7" s="10">
        <f t="shared" si="0"/>
        <v>278416</v>
      </c>
      <c r="G7" s="10">
        <f t="shared" si="0"/>
        <v>160446</v>
      </c>
      <c r="H7" s="10">
        <f t="shared" si="0"/>
        <v>93721</v>
      </c>
      <c r="I7" s="10">
        <f t="shared" si="0"/>
        <v>124461</v>
      </c>
      <c r="J7" s="10">
        <f t="shared" si="0"/>
        <v>125295</v>
      </c>
      <c r="K7" s="10">
        <f t="shared" si="0"/>
        <v>225500</v>
      </c>
      <c r="L7" s="10">
        <f aca="true" t="shared" si="1" ref="L7:L13">SUM(B7:K7)</f>
        <v>1806494</v>
      </c>
      <c r="M7" s="11"/>
    </row>
    <row r="8" spans="1:13" ht="17.25" customHeight="1">
      <c r="A8" s="12" t="s">
        <v>80</v>
      </c>
      <c r="B8" s="13">
        <f>B9+B10</f>
        <v>5235</v>
      </c>
      <c r="C8" s="13">
        <f aca="true" t="shared" si="2" ref="C8:K8">C9+C10</f>
        <v>5705</v>
      </c>
      <c r="D8" s="13">
        <f t="shared" si="2"/>
        <v>17154</v>
      </c>
      <c r="E8" s="13">
        <f t="shared" si="2"/>
        <v>11672</v>
      </c>
      <c r="F8" s="13">
        <f t="shared" si="2"/>
        <v>10613</v>
      </c>
      <c r="G8" s="13">
        <f t="shared" si="2"/>
        <v>9106</v>
      </c>
      <c r="H8" s="13">
        <f t="shared" si="2"/>
        <v>4488</v>
      </c>
      <c r="I8" s="13">
        <f t="shared" si="2"/>
        <v>4613</v>
      </c>
      <c r="J8" s="13">
        <f t="shared" si="2"/>
        <v>6605</v>
      </c>
      <c r="K8" s="13">
        <f t="shared" si="2"/>
        <v>10947</v>
      </c>
      <c r="L8" s="13">
        <f t="shared" si="1"/>
        <v>86138</v>
      </c>
      <c r="M8"/>
    </row>
    <row r="9" spans="1:13" ht="17.25" customHeight="1">
      <c r="A9" s="14" t="s">
        <v>18</v>
      </c>
      <c r="B9" s="15">
        <v>5234</v>
      </c>
      <c r="C9" s="15">
        <v>5705</v>
      </c>
      <c r="D9" s="15">
        <v>17154</v>
      </c>
      <c r="E9" s="15">
        <v>11671</v>
      </c>
      <c r="F9" s="15">
        <v>10613</v>
      </c>
      <c r="G9" s="15">
        <v>9106</v>
      </c>
      <c r="H9" s="15">
        <v>4412</v>
      </c>
      <c r="I9" s="15">
        <v>4613</v>
      </c>
      <c r="J9" s="15">
        <v>6605</v>
      </c>
      <c r="K9" s="15">
        <v>10947</v>
      </c>
      <c r="L9" s="13">
        <f t="shared" si="1"/>
        <v>86060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76</v>
      </c>
      <c r="I10" s="15">
        <v>0</v>
      </c>
      <c r="J10" s="15">
        <v>0</v>
      </c>
      <c r="K10" s="15">
        <v>0</v>
      </c>
      <c r="L10" s="13">
        <f t="shared" si="1"/>
        <v>78</v>
      </c>
      <c r="M10"/>
    </row>
    <row r="11" spans="1:13" ht="17.25" customHeight="1">
      <c r="A11" s="12" t="s">
        <v>69</v>
      </c>
      <c r="B11" s="15">
        <v>84696</v>
      </c>
      <c r="C11" s="15">
        <v>108174</v>
      </c>
      <c r="D11" s="15">
        <v>321438</v>
      </c>
      <c r="E11" s="15">
        <v>244581</v>
      </c>
      <c r="F11" s="15">
        <v>267803</v>
      </c>
      <c r="G11" s="15">
        <v>151340</v>
      </c>
      <c r="H11" s="15">
        <v>89233</v>
      </c>
      <c r="I11" s="15">
        <v>119848</v>
      </c>
      <c r="J11" s="15">
        <v>118690</v>
      </c>
      <c r="K11" s="15">
        <v>214553</v>
      </c>
      <c r="L11" s="13">
        <f t="shared" si="1"/>
        <v>1720356</v>
      </c>
      <c r="M11" s="60"/>
    </row>
    <row r="12" spans="1:13" ht="17.25" customHeight="1">
      <c r="A12" s="14" t="s">
        <v>82</v>
      </c>
      <c r="B12" s="15">
        <v>8962</v>
      </c>
      <c r="C12" s="15">
        <v>7769</v>
      </c>
      <c r="D12" s="15">
        <v>27293</v>
      </c>
      <c r="E12" s="15">
        <v>23099</v>
      </c>
      <c r="F12" s="15">
        <v>21572</v>
      </c>
      <c r="G12" s="15">
        <v>13158</v>
      </c>
      <c r="H12" s="15">
        <v>7897</v>
      </c>
      <c r="I12" s="15">
        <v>6492</v>
      </c>
      <c r="J12" s="15">
        <v>8401</v>
      </c>
      <c r="K12" s="15">
        <v>13608</v>
      </c>
      <c r="L12" s="13">
        <f t="shared" si="1"/>
        <v>138251</v>
      </c>
      <c r="M12" s="60"/>
    </row>
    <row r="13" spans="1:13" ht="17.25" customHeight="1">
      <c r="A13" s="14" t="s">
        <v>70</v>
      </c>
      <c r="B13" s="15">
        <f>+B11-B12</f>
        <v>75734</v>
      </c>
      <c r="C13" s="15">
        <f aca="true" t="shared" si="3" ref="C13:K13">+C11-C12</f>
        <v>100405</v>
      </c>
      <c r="D13" s="15">
        <f t="shared" si="3"/>
        <v>294145</v>
      </c>
      <c r="E13" s="15">
        <f t="shared" si="3"/>
        <v>221482</v>
      </c>
      <c r="F13" s="15">
        <f t="shared" si="3"/>
        <v>246231</v>
      </c>
      <c r="G13" s="15">
        <f t="shared" si="3"/>
        <v>138182</v>
      </c>
      <c r="H13" s="15">
        <f t="shared" si="3"/>
        <v>81336</v>
      </c>
      <c r="I13" s="15">
        <f t="shared" si="3"/>
        <v>113356</v>
      </c>
      <c r="J13" s="15">
        <f t="shared" si="3"/>
        <v>110289</v>
      </c>
      <c r="K13" s="15">
        <f t="shared" si="3"/>
        <v>200945</v>
      </c>
      <c r="L13" s="13">
        <f t="shared" si="1"/>
        <v>1582105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1.159495022202235</v>
      </c>
      <c r="C18" s="22">
        <v>1.110235101744265</v>
      </c>
      <c r="D18" s="22">
        <v>1.013578501423827</v>
      </c>
      <c r="E18" s="22">
        <v>1.068874644958551</v>
      </c>
      <c r="F18" s="22">
        <v>1.139445106663286</v>
      </c>
      <c r="G18" s="22">
        <v>1.076502463107359</v>
      </c>
      <c r="H18" s="22">
        <v>0.995305234531501</v>
      </c>
      <c r="I18" s="22">
        <v>1.085843217373701</v>
      </c>
      <c r="J18" s="22">
        <v>1.225391138436392</v>
      </c>
      <c r="K18" s="22">
        <v>1.058445490867083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803272.5899999999</v>
      </c>
      <c r="C20" s="25">
        <f aca="true" t="shared" si="4" ref="C20:K20">SUM(C21:C30)</f>
        <v>540188.4</v>
      </c>
      <c r="D20" s="25">
        <f t="shared" si="4"/>
        <v>1762983.78</v>
      </c>
      <c r="E20" s="25">
        <f t="shared" si="4"/>
        <v>1407351.5399999998</v>
      </c>
      <c r="F20" s="25">
        <f t="shared" si="4"/>
        <v>1459610.47</v>
      </c>
      <c r="G20" s="25">
        <f t="shared" si="4"/>
        <v>869892.2100000001</v>
      </c>
      <c r="H20" s="25">
        <f t="shared" si="4"/>
        <v>521026.2</v>
      </c>
      <c r="I20" s="25">
        <f t="shared" si="4"/>
        <v>614521.9699999999</v>
      </c>
      <c r="J20" s="25">
        <f t="shared" si="4"/>
        <v>758392.14</v>
      </c>
      <c r="K20" s="25">
        <f t="shared" si="4"/>
        <v>960645.43</v>
      </c>
      <c r="L20" s="25">
        <f>SUM(B20:K20)</f>
        <v>9697884.729999999</v>
      </c>
      <c r="M20"/>
    </row>
    <row r="21" spans="1:13" ht="17.25" customHeight="1">
      <c r="A21" s="26" t="s">
        <v>22</v>
      </c>
      <c r="B21" s="56">
        <f>ROUND((B15+B16)*B7,2)</f>
        <v>658915.44</v>
      </c>
      <c r="C21" s="56">
        <f aca="true" t="shared" si="5" ref="C21:K21">ROUND((C15+C16)*C7,2)</f>
        <v>469785.04</v>
      </c>
      <c r="D21" s="56">
        <f t="shared" si="5"/>
        <v>1662452.86</v>
      </c>
      <c r="E21" s="56">
        <f t="shared" si="5"/>
        <v>1274448.67</v>
      </c>
      <c r="F21" s="56">
        <f t="shared" si="5"/>
        <v>1223471.27</v>
      </c>
      <c r="G21" s="56">
        <f t="shared" si="5"/>
        <v>775259.03</v>
      </c>
      <c r="H21" s="56">
        <f t="shared" si="5"/>
        <v>498830.02</v>
      </c>
      <c r="I21" s="56">
        <f t="shared" si="5"/>
        <v>549233.95</v>
      </c>
      <c r="J21" s="56">
        <f t="shared" si="5"/>
        <v>595477.02</v>
      </c>
      <c r="K21" s="56">
        <f t="shared" si="5"/>
        <v>875165.5</v>
      </c>
      <c r="L21" s="33">
        <f aca="true" t="shared" si="6" ref="L21:L28">SUM(B21:K21)</f>
        <v>8583038.8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105093.73</v>
      </c>
      <c r="C22" s="33">
        <f t="shared" si="7"/>
        <v>51786.8</v>
      </c>
      <c r="D22" s="33">
        <f t="shared" si="7"/>
        <v>22573.62</v>
      </c>
      <c r="E22" s="33">
        <f t="shared" si="7"/>
        <v>87777.2</v>
      </c>
      <c r="F22" s="33">
        <f t="shared" si="7"/>
        <v>170607.08</v>
      </c>
      <c r="G22" s="33">
        <f t="shared" si="7"/>
        <v>59309.23</v>
      </c>
      <c r="H22" s="33">
        <f t="shared" si="7"/>
        <v>-2341.89</v>
      </c>
      <c r="I22" s="33">
        <f t="shared" si="7"/>
        <v>47148.01</v>
      </c>
      <c r="J22" s="33">
        <f t="shared" si="7"/>
        <v>134215.24</v>
      </c>
      <c r="K22" s="33">
        <f t="shared" si="7"/>
        <v>51149.48</v>
      </c>
      <c r="L22" s="33">
        <f t="shared" si="6"/>
        <v>727318.4999999999</v>
      </c>
      <c r="M22"/>
    </row>
    <row r="23" spans="1:13" ht="17.25" customHeight="1">
      <c r="A23" s="27" t="s">
        <v>24</v>
      </c>
      <c r="B23" s="33">
        <v>3011.15</v>
      </c>
      <c r="C23" s="33">
        <v>15881.15</v>
      </c>
      <c r="D23" s="33">
        <v>71399.43</v>
      </c>
      <c r="E23" s="33">
        <v>39167.61</v>
      </c>
      <c r="F23" s="33">
        <v>59445.47</v>
      </c>
      <c r="G23" s="33">
        <v>34002.38</v>
      </c>
      <c r="H23" s="33">
        <v>21832.28</v>
      </c>
      <c r="I23" s="33">
        <v>15276.57</v>
      </c>
      <c r="J23" s="33">
        <v>23734.03</v>
      </c>
      <c r="K23" s="33">
        <v>29002.9</v>
      </c>
      <c r="L23" s="33">
        <f t="shared" si="6"/>
        <v>312752.97000000003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689.85</v>
      </c>
      <c r="C26" s="33">
        <v>462.81</v>
      </c>
      <c r="D26" s="33">
        <v>1510.69</v>
      </c>
      <c r="E26" s="33">
        <v>1207.97</v>
      </c>
      <c r="F26" s="33">
        <v>1251.63</v>
      </c>
      <c r="G26" s="33">
        <v>745.16</v>
      </c>
      <c r="H26" s="33">
        <v>448.26</v>
      </c>
      <c r="I26" s="33">
        <v>526.85</v>
      </c>
      <c r="J26" s="33">
        <v>649.1</v>
      </c>
      <c r="K26" s="33">
        <v>823.75</v>
      </c>
      <c r="L26" s="33">
        <f t="shared" si="6"/>
        <v>8316.070000000002</v>
      </c>
      <c r="M26" s="60"/>
    </row>
    <row r="27" spans="1:13" ht="17.25" customHeight="1">
      <c r="A27" s="27" t="s">
        <v>73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74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84</v>
      </c>
      <c r="B29" s="33">
        <v>33164.22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47656.65000000002</v>
      </c>
      <c r="C32" s="33">
        <f t="shared" si="8"/>
        <v>221680.46</v>
      </c>
      <c r="D32" s="33">
        <f t="shared" si="8"/>
        <v>694106.53</v>
      </c>
      <c r="E32" s="33">
        <f t="shared" si="8"/>
        <v>300776.2100000001</v>
      </c>
      <c r="F32" s="33">
        <f t="shared" si="8"/>
        <v>340136.18</v>
      </c>
      <c r="G32" s="33">
        <f t="shared" si="8"/>
        <v>254143.17</v>
      </c>
      <c r="H32" s="33">
        <f t="shared" si="8"/>
        <v>119614.12999999999</v>
      </c>
      <c r="I32" s="33">
        <f t="shared" si="8"/>
        <v>109638.82</v>
      </c>
      <c r="J32" s="33">
        <f t="shared" si="8"/>
        <v>281111.92</v>
      </c>
      <c r="K32" s="33">
        <f t="shared" si="8"/>
        <v>540690.62</v>
      </c>
      <c r="L32" s="33">
        <f aca="true" t="shared" si="9" ref="L32:L39">SUM(B32:K32)</f>
        <v>2909554.69</v>
      </c>
      <c r="M32"/>
    </row>
    <row r="33" spans="1:13" ht="18.75" customHeight="1">
      <c r="A33" s="27" t="s">
        <v>28</v>
      </c>
      <c r="B33" s="33">
        <f>B34+B35+B36+B37</f>
        <v>-23029.6</v>
      </c>
      <c r="C33" s="33">
        <f aca="true" t="shared" si="10" ref="C33:K33">C34+C35+C36+C37</f>
        <v>-25102</v>
      </c>
      <c r="D33" s="33">
        <f t="shared" si="10"/>
        <v>-75477.6</v>
      </c>
      <c r="E33" s="33">
        <f t="shared" si="10"/>
        <v>-51352.4</v>
      </c>
      <c r="F33" s="33">
        <f t="shared" si="10"/>
        <v>-46697.2</v>
      </c>
      <c r="G33" s="33">
        <f t="shared" si="10"/>
        <v>-40066.4</v>
      </c>
      <c r="H33" s="33">
        <f t="shared" si="10"/>
        <v>-19412.8</v>
      </c>
      <c r="I33" s="33">
        <f t="shared" si="10"/>
        <v>-24167.63</v>
      </c>
      <c r="J33" s="33">
        <f t="shared" si="10"/>
        <v>-29062</v>
      </c>
      <c r="K33" s="33">
        <f t="shared" si="10"/>
        <v>-48166.8</v>
      </c>
      <c r="L33" s="33">
        <f t="shared" si="9"/>
        <v>-382534.43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-23029.6</v>
      </c>
      <c r="C34" s="33">
        <f t="shared" si="11"/>
        <v>-25102</v>
      </c>
      <c r="D34" s="33">
        <f t="shared" si="11"/>
        <v>-75477.6</v>
      </c>
      <c r="E34" s="33">
        <f t="shared" si="11"/>
        <v>-51352.4</v>
      </c>
      <c r="F34" s="33">
        <f t="shared" si="11"/>
        <v>-46697.2</v>
      </c>
      <c r="G34" s="33">
        <f t="shared" si="11"/>
        <v>-40066.4</v>
      </c>
      <c r="H34" s="33">
        <f t="shared" si="11"/>
        <v>-19412.8</v>
      </c>
      <c r="I34" s="33">
        <f t="shared" si="11"/>
        <v>-20297.2</v>
      </c>
      <c r="J34" s="33">
        <f t="shared" si="11"/>
        <v>-29062</v>
      </c>
      <c r="K34" s="33">
        <f t="shared" si="11"/>
        <v>-48166.8</v>
      </c>
      <c r="L34" s="33">
        <f t="shared" si="9"/>
        <v>-378664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-3870.43</v>
      </c>
      <c r="J37" s="17">
        <v>0</v>
      </c>
      <c r="K37" s="17">
        <v>0</v>
      </c>
      <c r="L37" s="33">
        <f t="shared" si="9"/>
        <v>-3870.43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179300.97</v>
      </c>
      <c r="C51" s="17">
        <v>246782.46</v>
      </c>
      <c r="D51" s="17">
        <v>769584.13</v>
      </c>
      <c r="E51" s="17">
        <v>358294.53</v>
      </c>
      <c r="F51" s="17">
        <v>386833.38</v>
      </c>
      <c r="G51" s="17">
        <v>294209.57</v>
      </c>
      <c r="H51" s="17">
        <v>139026.93</v>
      </c>
      <c r="I51" s="17">
        <v>133806.45</v>
      </c>
      <c r="J51" s="17">
        <v>310173.92</v>
      </c>
      <c r="K51" s="17">
        <v>588857.42</v>
      </c>
      <c r="L51" s="33">
        <f aca="true" t="shared" si="14" ref="L51:L56">SUM(B51:K51)</f>
        <v>3406869.7600000002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850929.2399999999</v>
      </c>
      <c r="C56" s="41">
        <f t="shared" si="16"/>
        <v>761868.86</v>
      </c>
      <c r="D56" s="41">
        <f t="shared" si="16"/>
        <v>2457090.31</v>
      </c>
      <c r="E56" s="41">
        <f t="shared" si="16"/>
        <v>1708127.75</v>
      </c>
      <c r="F56" s="41">
        <f t="shared" si="16"/>
        <v>1799746.65</v>
      </c>
      <c r="G56" s="41">
        <f t="shared" si="16"/>
        <v>1124035.3800000001</v>
      </c>
      <c r="H56" s="41">
        <f t="shared" si="16"/>
        <v>640640.33</v>
      </c>
      <c r="I56" s="41">
        <f t="shared" si="16"/>
        <v>724160.7899999998</v>
      </c>
      <c r="J56" s="41">
        <f t="shared" si="16"/>
        <v>1039504.06</v>
      </c>
      <c r="K56" s="41">
        <f t="shared" si="16"/>
        <v>1501336.05</v>
      </c>
      <c r="L56" s="42">
        <f t="shared" si="14"/>
        <v>12607439.420000002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850929.24</v>
      </c>
      <c r="C62" s="41">
        <f aca="true" t="shared" si="18" ref="C62:J62">SUM(C63:C74)</f>
        <v>761868.8600000001</v>
      </c>
      <c r="D62" s="41">
        <f t="shared" si="18"/>
        <v>2457090.31</v>
      </c>
      <c r="E62" s="41">
        <f t="shared" si="18"/>
        <v>1708127.75</v>
      </c>
      <c r="F62" s="41">
        <f t="shared" si="18"/>
        <v>1799746.65</v>
      </c>
      <c r="G62" s="41">
        <f t="shared" si="18"/>
        <v>1124035.38</v>
      </c>
      <c r="H62" s="41">
        <f t="shared" si="18"/>
        <v>640640.3300000001</v>
      </c>
      <c r="I62" s="41">
        <f>SUM(I63:I79)</f>
        <v>724160.79</v>
      </c>
      <c r="J62" s="41">
        <f t="shared" si="18"/>
        <v>1039504.06</v>
      </c>
      <c r="K62" s="41">
        <f>SUM(K63:K76)</f>
        <v>1501336.05</v>
      </c>
      <c r="L62" s="46">
        <f>SUM(B62:K62)</f>
        <v>12607439.420000004</v>
      </c>
      <c r="M62" s="40"/>
    </row>
    <row r="63" spans="1:13" ht="18.75" customHeight="1">
      <c r="A63" s="47" t="s">
        <v>45</v>
      </c>
      <c r="B63" s="48">
        <v>850929.24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850929.24</v>
      </c>
      <c r="M63"/>
    </row>
    <row r="64" spans="1:13" ht="18.75" customHeight="1">
      <c r="A64" s="47" t="s">
        <v>54</v>
      </c>
      <c r="B64" s="17">
        <v>0</v>
      </c>
      <c r="C64" s="48">
        <v>659069.79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659069.79</v>
      </c>
      <c r="M64"/>
    </row>
    <row r="65" spans="1:13" ht="18.75" customHeight="1">
      <c r="A65" s="47" t="s">
        <v>55</v>
      </c>
      <c r="B65" s="17">
        <v>0</v>
      </c>
      <c r="C65" s="48">
        <v>102799.07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102799.07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2457090.31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2457090.31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1708127.75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1708127.75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1799746.65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1799746.65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1124035.38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1124035.38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640640.3300000001</v>
      </c>
      <c r="I70" s="17">
        <v>0</v>
      </c>
      <c r="J70" s="17">
        <v>0</v>
      </c>
      <c r="K70" s="17">
        <v>0</v>
      </c>
      <c r="L70" s="46">
        <f t="shared" si="19"/>
        <v>640640.3300000001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724160.79</v>
      </c>
      <c r="J71" s="17">
        <v>0</v>
      </c>
      <c r="K71" s="17">
        <v>0</v>
      </c>
      <c r="L71" s="46">
        <f t="shared" si="19"/>
        <v>724160.79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1039504.06</v>
      </c>
      <c r="K72" s="17">
        <v>0</v>
      </c>
      <c r="L72" s="46">
        <f t="shared" si="19"/>
        <v>1039504.06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822443.06</v>
      </c>
      <c r="L73" s="46">
        <f t="shared" si="19"/>
        <v>822443.06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678892.99</v>
      </c>
      <c r="L74" s="46">
        <f t="shared" si="19"/>
        <v>678892.99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2024-02-28T14:52:22Z</dcterms:modified>
  <cp:category/>
  <cp:version/>
  <cp:contentType/>
  <cp:contentStatus/>
</cp:coreProperties>
</file>