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<sst xmlns="http://schemas.openxmlformats.org/spreadsheetml/2006/main" count="87" uniqueCount="86">
  <si>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</si>
  <si>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</si>
  <si>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</si>
  <si>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</si>
  <si>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</si>
  <si>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</si>
  <si>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</si>
  <si>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</si>
  <si>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</si>
  <si>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</si>
  <si>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</si>
  <si>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</si>
  <si>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</si>
  <si>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</si>
  <si>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</si>
  <si>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</si>
  <si>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</si>
  <si>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</si>
  <si>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</si>
  <si>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</si>
  <si>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</si>
  <si>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</si>
  <si>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</si>
  <si>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</si>
  <si>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</si>
  <si>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</si>
  <si>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</si>
  <si>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</si>
  <si>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</si>
  <si>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</si>
  <si>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</si>
  <si>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</si>
  <si>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</si>
  <si>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</si>
  <si>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</si>
  <si>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</si>
  <si>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</si>
  <si>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</si>
  <si>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</si>
  <si>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</si>
  <si>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</si>
  <si>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</si>
  <si>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</si>
  <si>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</si>
  <si>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</si>
  <si>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</si>
  <si>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</si>
  <si>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</si>
  <si>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</si>
  <si>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</si>
  <si>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</si>
  <si>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</si>
  <si>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</si>
  <si>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</si>
  <si>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</si>
  <si>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</si>
  <si>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</si>
  <si>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</si>
  <si>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</si>
  <si>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</si>
  <si>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</si>
  <si>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</si>
  <si>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</si>
  <si>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</si>
  <si>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</si>
  <si>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</si>
  <si>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</si>
  <si>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</si>
  <si>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</si>
  <si>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</si>
  <si>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</si>
  <si>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</si>
  <si>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</si>
  <si>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</si>
  <si>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</si>
  <si>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</si>
  <si>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</si>
  <si>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</si>
  <si>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</si>
  <si>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</si>
  <si>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</si>
  <si>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</si>
  <si>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</si>
  <si>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</si>
  <si>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20/02/24 - VENCIMENTO 27/02/24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</si>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</sst>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88348</v>
      </c>
      <c r="C7" s="10">
        <f aca="true" t="shared" si="0" ref="C7:K7">C8+C11</f>
        <v>112785</v>
      </c>
      <c r="D7" s="10">
        <f t="shared" si="0"/>
        <v>334510</v>
      </c>
      <c r="E7" s="10">
        <f t="shared" si="0"/>
        <v>251894</v>
      </c>
      <c r="F7" s="10">
        <f t="shared" si="0"/>
        <v>275372</v>
      </c>
      <c r="G7" s="10">
        <f t="shared" si="0"/>
        <v>156178</v>
      </c>
      <c r="H7" s="10">
        <f t="shared" si="0"/>
        <v>92212</v>
      </c>
      <c r="I7" s="10">
        <f t="shared" si="0"/>
        <v>123044</v>
      </c>
      <c r="J7" s="10">
        <f t="shared" si="0"/>
        <v>122966</v>
      </c>
      <c r="K7" s="10">
        <f t="shared" si="0"/>
        <v>221756</v>
      </c>
      <c r="L7" s="10">
        <f aca="true" t="shared" si="1" ref="L7:L13">SUM(B7:K7)</f>
        <v>1779065</v>
      </c>
      <c r="M7" s="11"/>
    </row>
    <row r="8" spans="1:13" ht="17.25" customHeight="1">
      <c r="A8" s="12" t="s">
        <v>81</v>
      </c>
      <c r="B8" s="13">
        <f>B9+B10</f>
        <v>5314</v>
      </c>
      <c r="C8" s="13">
        <f aca="true" t="shared" si="2" ref="C8:K8">C9+C10</f>
        <v>5720</v>
      </c>
      <c r="D8" s="13">
        <f t="shared" si="2"/>
        <v>17213</v>
      </c>
      <c r="E8" s="13">
        <f t="shared" si="2"/>
        <v>11699</v>
      </c>
      <c r="F8" s="13">
        <f t="shared" si="2"/>
        <v>10884</v>
      </c>
      <c r="G8" s="13">
        <f t="shared" si="2"/>
        <v>9026</v>
      </c>
      <c r="H8" s="13">
        <f t="shared" si="2"/>
        <v>4659</v>
      </c>
      <c r="I8" s="13">
        <f t="shared" si="2"/>
        <v>4727</v>
      </c>
      <c r="J8" s="13">
        <f t="shared" si="2"/>
        <v>6444</v>
      </c>
      <c r="K8" s="13">
        <f t="shared" si="2"/>
        <v>10583</v>
      </c>
      <c r="L8" s="13">
        <f t="shared" si="1"/>
        <v>86269</v>
      </c>
      <c r="M8"/>
    </row>
    <row r="9" spans="1:13" ht="17.25" customHeight="1">
      <c r="A9" s="14" t="s">
        <v>18</v>
      </c>
      <c r="B9" s="15">
        <v>5313</v>
      </c>
      <c r="C9" s="15">
        <v>5720</v>
      </c>
      <c r="D9" s="15">
        <v>17213</v>
      </c>
      <c r="E9" s="15">
        <v>11698</v>
      </c>
      <c r="F9" s="15">
        <v>10884</v>
      </c>
      <c r="G9" s="15">
        <v>9026</v>
      </c>
      <c r="H9" s="15">
        <v>4564</v>
      </c>
      <c r="I9" s="15">
        <v>4727</v>
      </c>
      <c r="J9" s="15">
        <v>6444</v>
      </c>
      <c r="K9" s="15">
        <v>10583</v>
      </c>
      <c r="L9" s="13">
        <f t="shared" si="1"/>
        <v>86172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95</v>
      </c>
      <c r="I10" s="15">
        <v>0</v>
      </c>
      <c r="J10" s="15">
        <v>0</v>
      </c>
      <c r="K10" s="15">
        <v>0</v>
      </c>
      <c r="L10" s="13">
        <f t="shared" si="1"/>
        <v>97</v>
      </c>
      <c r="M10"/>
    </row>
    <row r="11" spans="1:13" ht="17.25" customHeight="1">
      <c r="A11" s="12" t="s">
        <v>70</v>
      </c>
      <c r="B11" s="15">
        <v>83034</v>
      </c>
      <c r="C11" s="15">
        <v>107065</v>
      </c>
      <c r="D11" s="15">
        <v>317297</v>
      </c>
      <c r="E11" s="15">
        <v>240195</v>
      </c>
      <c r="F11" s="15">
        <v>264488</v>
      </c>
      <c r="G11" s="15">
        <v>147152</v>
      </c>
      <c r="H11" s="15">
        <v>87553</v>
      </c>
      <c r="I11" s="15">
        <v>118317</v>
      </c>
      <c r="J11" s="15">
        <v>116522</v>
      </c>
      <c r="K11" s="15">
        <v>211173</v>
      </c>
      <c r="L11" s="13">
        <f t="shared" si="1"/>
        <v>1692796</v>
      </c>
      <c r="M11" s="60"/>
    </row>
    <row r="12" spans="1:13" ht="17.25" customHeight="1">
      <c r="A12" s="14" t="s">
        <v>83</v>
      </c>
      <c r="B12" s="15">
        <v>8820</v>
      </c>
      <c r="C12" s="15">
        <v>7331</v>
      </c>
      <c r="D12" s="15">
        <v>26418</v>
      </c>
      <c r="E12" s="15">
        <v>22246</v>
      </c>
      <c r="F12" s="15">
        <v>21187</v>
      </c>
      <c r="G12" s="15">
        <v>12691</v>
      </c>
      <c r="H12" s="15">
        <v>7207</v>
      </c>
      <c r="I12" s="15">
        <v>6551</v>
      </c>
      <c r="J12" s="15">
        <v>7926</v>
      </c>
      <c r="K12" s="15">
        <v>13136</v>
      </c>
      <c r="L12" s="13">
        <f t="shared" si="1"/>
        <v>133513</v>
      </c>
      <c r="M12" s="60"/>
    </row>
    <row r="13" spans="1:13" ht="17.25" customHeight="1">
      <c r="A13" s="14" t="s">
        <v>71</v>
      </c>
      <c r="B13" s="15">
        <f>+B11-B12</f>
        <v>74214</v>
      </c>
      <c r="C13" s="15">
        <f aca="true" t="shared" si="3" ref="C13:K13">+C11-C12</f>
        <v>99734</v>
      </c>
      <c r="D13" s="15">
        <f t="shared" si="3"/>
        <v>290879</v>
      </c>
      <c r="E13" s="15">
        <f t="shared" si="3"/>
        <v>217949</v>
      </c>
      <c r="F13" s="15">
        <f t="shared" si="3"/>
        <v>243301</v>
      </c>
      <c r="G13" s="15">
        <f t="shared" si="3"/>
        <v>134461</v>
      </c>
      <c r="H13" s="15">
        <f t="shared" si="3"/>
        <v>80346</v>
      </c>
      <c r="I13" s="15">
        <f t="shared" si="3"/>
        <v>111766</v>
      </c>
      <c r="J13" s="15">
        <f t="shared" si="3"/>
        <v>108596</v>
      </c>
      <c r="K13" s="15">
        <f t="shared" si="3"/>
        <v>198037</v>
      </c>
      <c r="L13" s="13">
        <f t="shared" si="1"/>
        <v>1559283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1.176762543631149</v>
      </c>
      <c r="C18" s="22">
        <v>1.120214549516658</v>
      </c>
      <c r="D18" s="22">
        <v>1.024038570649747</v>
      </c>
      <c r="E18" s="22">
        <v>1.089051878133626</v>
      </c>
      <c r="F18" s="22">
        <v>1.148025580747021</v>
      </c>
      <c r="G18" s="22">
        <v>1.103884116211164</v>
      </c>
      <c r="H18" s="22">
        <v>1.009199692698557</v>
      </c>
      <c r="I18" s="22">
        <v>1.096211499229877</v>
      </c>
      <c r="J18" s="22">
        <v>1.247225879483102</v>
      </c>
      <c r="K18" s="22">
        <v>1.075628297161985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801110.0199999999</v>
      </c>
      <c r="C20" s="25">
        <f aca="true" t="shared" si="4" ref="C20:K20">SUM(C21:C30)</f>
        <v>539757.4299999999</v>
      </c>
      <c r="D20" s="25">
        <f t="shared" si="4"/>
        <v>1759162.26</v>
      </c>
      <c r="E20" s="25">
        <f t="shared" si="4"/>
        <v>1409060.9999999998</v>
      </c>
      <c r="F20" s="25">
        <f t="shared" si="4"/>
        <v>1454459.2699999998</v>
      </c>
      <c r="G20" s="25">
        <f t="shared" si="4"/>
        <v>868607.3899999999</v>
      </c>
      <c r="H20" s="25">
        <f t="shared" si="4"/>
        <v>519999.66</v>
      </c>
      <c r="I20" s="25">
        <f t="shared" si="4"/>
        <v>613524.97</v>
      </c>
      <c r="J20" s="25">
        <f t="shared" si="4"/>
        <v>757555.5599999999</v>
      </c>
      <c r="K20" s="25">
        <f t="shared" si="4"/>
        <v>960357.0900000001</v>
      </c>
      <c r="L20" s="25">
        <f>SUM(B20:K20)</f>
        <v>9683594.649999999</v>
      </c>
      <c r="M20"/>
    </row>
    <row r="21" spans="1:13" ht="17.25" customHeight="1">
      <c r="A21" s="26" t="s">
        <v>22</v>
      </c>
      <c r="B21" s="56">
        <f>ROUND((B15+B16)*B7,2)</f>
        <v>647316.96</v>
      </c>
      <c r="C21" s="56">
        <f aca="true" t="shared" si="5" ref="C21:K21">ROUND((C15+C16)*C7,2)</f>
        <v>465271.96</v>
      </c>
      <c r="D21" s="56">
        <f t="shared" si="5"/>
        <v>1642410.65</v>
      </c>
      <c r="E21" s="56">
        <f t="shared" si="5"/>
        <v>1252769.62</v>
      </c>
      <c r="F21" s="56">
        <f t="shared" si="5"/>
        <v>1210094.72</v>
      </c>
      <c r="G21" s="56">
        <f t="shared" si="5"/>
        <v>754636.48</v>
      </c>
      <c r="H21" s="56">
        <f t="shared" si="5"/>
        <v>490798.37</v>
      </c>
      <c r="I21" s="56">
        <f t="shared" si="5"/>
        <v>542980.87</v>
      </c>
      <c r="J21" s="56">
        <f t="shared" si="5"/>
        <v>584408.21</v>
      </c>
      <c r="K21" s="56">
        <f t="shared" si="5"/>
        <v>860635.04</v>
      </c>
      <c r="L21" s="33">
        <f aca="true" t="shared" si="6" ref="L21:L28">SUM(B21:K21)</f>
        <v>8451322.88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114421.39</v>
      </c>
      <c r="C22" s="33">
        <f t="shared" si="7"/>
        <v>55932.46</v>
      </c>
      <c r="D22" s="33">
        <f t="shared" si="7"/>
        <v>39481.2</v>
      </c>
      <c r="E22" s="33">
        <f t="shared" si="7"/>
        <v>111561.49</v>
      </c>
      <c r="F22" s="33">
        <f t="shared" si="7"/>
        <v>179124.97</v>
      </c>
      <c r="G22" s="33">
        <f t="shared" si="7"/>
        <v>78394.74</v>
      </c>
      <c r="H22" s="33">
        <f t="shared" si="7"/>
        <v>4515.19</v>
      </c>
      <c r="I22" s="33">
        <f t="shared" si="7"/>
        <v>52241</v>
      </c>
      <c r="J22" s="33">
        <f t="shared" si="7"/>
        <v>144480.83</v>
      </c>
      <c r="K22" s="33">
        <f t="shared" si="7"/>
        <v>65088.36</v>
      </c>
      <c r="L22" s="33">
        <f t="shared" si="6"/>
        <v>845241.6299999999</v>
      </c>
      <c r="M22"/>
    </row>
    <row r="23" spans="1:13" ht="17.25" customHeight="1">
      <c r="A23" s="27" t="s">
        <v>24</v>
      </c>
      <c r="B23" s="33">
        <v>3043.05</v>
      </c>
      <c r="C23" s="33">
        <v>15814.69</v>
      </c>
      <c r="D23" s="33">
        <v>70709.63</v>
      </c>
      <c r="E23" s="33">
        <v>38768.92</v>
      </c>
      <c r="F23" s="33">
        <v>59152.93</v>
      </c>
      <c r="G23" s="33">
        <v>34251.69</v>
      </c>
      <c r="H23" s="33">
        <v>21980.31</v>
      </c>
      <c r="I23" s="33">
        <v>15439.66</v>
      </c>
      <c r="J23" s="33">
        <v>23697.76</v>
      </c>
      <c r="K23" s="33">
        <v>29303.23</v>
      </c>
      <c r="L23" s="33">
        <f t="shared" si="6"/>
        <v>312161.87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689.85</v>
      </c>
      <c r="C26" s="33">
        <v>465.72</v>
      </c>
      <c r="D26" s="33">
        <v>1513.6</v>
      </c>
      <c r="E26" s="33">
        <v>1210.88</v>
      </c>
      <c r="F26" s="33">
        <v>1251.63</v>
      </c>
      <c r="G26" s="33">
        <v>748.07</v>
      </c>
      <c r="H26" s="33">
        <v>448.26</v>
      </c>
      <c r="I26" s="33">
        <v>526.85</v>
      </c>
      <c r="J26" s="33">
        <v>652.01</v>
      </c>
      <c r="K26" s="33">
        <v>826.66</v>
      </c>
      <c r="L26" s="33">
        <f t="shared" si="6"/>
        <v>8333.53</v>
      </c>
      <c r="M26" s="60"/>
    </row>
    <row r="27" spans="1:13" ht="17.25" customHeight="1">
      <c r="A27" s="27" t="s">
        <v>74</v>
      </c>
      <c r="B27" s="33">
        <v>349.08</v>
      </c>
      <c r="C27" s="33">
        <v>264.26</v>
      </c>
      <c r="D27" s="33">
        <v>861.26</v>
      </c>
      <c r="E27" s="33">
        <v>658.65</v>
      </c>
      <c r="F27" s="33">
        <v>718.43</v>
      </c>
      <c r="G27" s="33">
        <v>401.74</v>
      </c>
      <c r="H27" s="33">
        <v>249.19</v>
      </c>
      <c r="I27" s="33">
        <v>303.1</v>
      </c>
      <c r="J27" s="33">
        <v>365.31</v>
      </c>
      <c r="K27" s="33">
        <v>492.56</v>
      </c>
      <c r="L27" s="33">
        <f t="shared" si="6"/>
        <v>4663.580000000001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33240.57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-131991.91999999998</v>
      </c>
      <c r="C32" s="33">
        <f t="shared" si="8"/>
        <v>-25168</v>
      </c>
      <c r="D32" s="33">
        <f t="shared" si="8"/>
        <v>-75737.2</v>
      </c>
      <c r="E32" s="33">
        <f t="shared" si="8"/>
        <v>1079962.8800000001</v>
      </c>
      <c r="F32" s="33">
        <f t="shared" si="8"/>
        <v>1296110.4</v>
      </c>
      <c r="G32" s="33">
        <f t="shared" si="8"/>
        <v>-39714.4</v>
      </c>
      <c r="H32" s="33">
        <f t="shared" si="8"/>
        <v>-20081.6</v>
      </c>
      <c r="I32" s="33">
        <f t="shared" si="8"/>
        <v>457158.75</v>
      </c>
      <c r="J32" s="33">
        <f t="shared" si="8"/>
        <v>-28353.6</v>
      </c>
      <c r="K32" s="33">
        <f t="shared" si="8"/>
        <v>-46565.2</v>
      </c>
      <c r="L32" s="33">
        <f aca="true" t="shared" si="9" ref="L32:L39">SUM(B32:K32)</f>
        <v>2465620.11</v>
      </c>
      <c r="M32"/>
    </row>
    <row r="33" spans="1:13" ht="18.75" customHeight="1">
      <c r="A33" s="27" t="s">
        <v>28</v>
      </c>
      <c r="B33" s="33">
        <f>B34+B35+B36+B37</f>
        <v>-23377.2</v>
      </c>
      <c r="C33" s="33">
        <f aca="true" t="shared" si="10" ref="C33:K33">C34+C35+C36+C37</f>
        <v>-25168</v>
      </c>
      <c r="D33" s="33">
        <f t="shared" si="10"/>
        <v>-75737.2</v>
      </c>
      <c r="E33" s="33">
        <f t="shared" si="10"/>
        <v>-51471.2</v>
      </c>
      <c r="F33" s="33">
        <f t="shared" si="10"/>
        <v>-47889.6</v>
      </c>
      <c r="G33" s="33">
        <f t="shared" si="10"/>
        <v>-39714.4</v>
      </c>
      <c r="H33" s="33">
        <f t="shared" si="10"/>
        <v>-20081.6</v>
      </c>
      <c r="I33" s="33">
        <f t="shared" si="10"/>
        <v>-28841.25</v>
      </c>
      <c r="J33" s="33">
        <f t="shared" si="10"/>
        <v>-28353.6</v>
      </c>
      <c r="K33" s="33">
        <f t="shared" si="10"/>
        <v>-46565.2</v>
      </c>
      <c r="L33" s="33">
        <f t="shared" si="9"/>
        <v>-387199.24999999994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-23377.2</v>
      </c>
      <c r="C34" s="33">
        <f t="shared" si="11"/>
        <v>-25168</v>
      </c>
      <c r="D34" s="33">
        <f t="shared" si="11"/>
        <v>-75737.2</v>
      </c>
      <c r="E34" s="33">
        <f t="shared" si="11"/>
        <v>-51471.2</v>
      </c>
      <c r="F34" s="33">
        <f t="shared" si="11"/>
        <v>-47889.6</v>
      </c>
      <c r="G34" s="33">
        <f t="shared" si="11"/>
        <v>-39714.4</v>
      </c>
      <c r="H34" s="33">
        <f t="shared" si="11"/>
        <v>-20081.6</v>
      </c>
      <c r="I34" s="33">
        <f t="shared" si="11"/>
        <v>-20798.8</v>
      </c>
      <c r="J34" s="33">
        <f t="shared" si="11"/>
        <v>-28353.6</v>
      </c>
      <c r="K34" s="33">
        <f t="shared" si="11"/>
        <v>-46565.2</v>
      </c>
      <c r="L34" s="33">
        <f t="shared" si="9"/>
        <v>-379156.79999999993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-8042.45</v>
      </c>
      <c r="J37" s="17">
        <v>0</v>
      </c>
      <c r="K37" s="17">
        <v>0</v>
      </c>
      <c r="L37" s="33">
        <f t="shared" si="9"/>
        <v>-8042.45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1131434.08</v>
      </c>
      <c r="F38" s="38">
        <f t="shared" si="12"/>
        <v>1344000</v>
      </c>
      <c r="G38" s="38">
        <f t="shared" si="12"/>
        <v>0</v>
      </c>
      <c r="H38" s="38">
        <f t="shared" si="12"/>
        <v>0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2852819.3600000003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669118.0999999999</v>
      </c>
      <c r="C56" s="41">
        <f t="shared" si="16"/>
        <v>514589.42999999993</v>
      </c>
      <c r="D56" s="41">
        <f t="shared" si="16"/>
        <v>1683425.06</v>
      </c>
      <c r="E56" s="41">
        <f t="shared" si="16"/>
        <v>2489023.88</v>
      </c>
      <c r="F56" s="41">
        <f t="shared" si="16"/>
        <v>2750569.67</v>
      </c>
      <c r="G56" s="41">
        <f t="shared" si="16"/>
        <v>828892.9899999999</v>
      </c>
      <c r="H56" s="41">
        <f t="shared" si="16"/>
        <v>499918.06</v>
      </c>
      <c r="I56" s="41">
        <f t="shared" si="16"/>
        <v>1070683.72</v>
      </c>
      <c r="J56" s="41">
        <f t="shared" si="16"/>
        <v>729201.96</v>
      </c>
      <c r="K56" s="41">
        <f t="shared" si="16"/>
        <v>913791.8900000001</v>
      </c>
      <c r="L56" s="42">
        <f t="shared" si="14"/>
        <v>12149214.760000002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669118.1</v>
      </c>
      <c r="C62" s="41">
        <f aca="true" t="shared" si="18" ref="C62:J62">SUM(C63:C74)</f>
        <v>514589.43</v>
      </c>
      <c r="D62" s="41">
        <f t="shared" si="18"/>
        <v>1683425.06</v>
      </c>
      <c r="E62" s="41">
        <f t="shared" si="18"/>
        <v>2489023.88</v>
      </c>
      <c r="F62" s="41">
        <f t="shared" si="18"/>
        <v>2750569.67</v>
      </c>
      <c r="G62" s="41">
        <f t="shared" si="18"/>
        <v>828892.99</v>
      </c>
      <c r="H62" s="41">
        <f t="shared" si="18"/>
        <v>499918.06</v>
      </c>
      <c r="I62" s="41">
        <f>SUM(I63:I79)</f>
        <v>1070683.72</v>
      </c>
      <c r="J62" s="41">
        <f t="shared" si="18"/>
        <v>729201.96</v>
      </c>
      <c r="K62" s="41">
        <f>SUM(K63:K76)</f>
        <v>913791.8899999999</v>
      </c>
      <c r="L62" s="46">
        <f>SUM(B62:K62)</f>
        <v>12149214.760000002</v>
      </c>
      <c r="M62" s="40"/>
    </row>
    <row r="63" spans="1:13" ht="18.75" customHeight="1">
      <c r="A63" s="47" t="s">
        <v>46</v>
      </c>
      <c r="B63" s="48">
        <v>669118.1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669118.1</v>
      </c>
      <c r="M63"/>
    </row>
    <row r="64" spans="1:13" ht="18.75" customHeight="1">
      <c r="A64" s="47" t="s">
        <v>55</v>
      </c>
      <c r="B64" s="17">
        <v>0</v>
      </c>
      <c r="C64" s="48">
        <v>450523.05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450523.05</v>
      </c>
      <c r="M64"/>
    </row>
    <row r="65" spans="1:13" ht="18.75" customHeight="1">
      <c r="A65" s="47" t="s">
        <v>56</v>
      </c>
      <c r="B65" s="17">
        <v>0</v>
      </c>
      <c r="C65" s="48">
        <v>64066.38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64066.38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1683425.06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1683425.06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2489023.88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2489023.88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2750569.67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2750569.67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828892.99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828892.99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499918.06</v>
      </c>
      <c r="I70" s="17">
        <v>0</v>
      </c>
      <c r="J70" s="17">
        <v>0</v>
      </c>
      <c r="K70" s="17">
        <v>0</v>
      </c>
      <c r="L70" s="46">
        <f t="shared" si="19"/>
        <v>499918.06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1070683.72</v>
      </c>
      <c r="J71" s="17">
        <v>0</v>
      </c>
      <c r="K71" s="17">
        <v>0</v>
      </c>
      <c r="L71" s="46">
        <f t="shared" si="19"/>
        <v>1070683.72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729201.96</v>
      </c>
      <c r="K72" s="17">
        <v>0</v>
      </c>
      <c r="L72" s="46">
        <f t="shared" si="19"/>
        <v>729201.96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538680.32</v>
      </c>
      <c r="L73" s="46">
        <f t="shared" si="19"/>
        <v>538680.32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375111.57</v>
      </c>
      <c r="L74" s="46">
        <f t="shared" si="19"/>
        <v>375111.57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2024-02-29T15:08:36Z</dcterms:modified>
  <cp:category/>
  <cp:version/>
  <cp:contentType/>
  <cp:contentStatus/>
</cp:coreProperties>
</file>