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<sst xmlns="http://schemas.openxmlformats.org/spreadsheetml/2006/main" count="87" uniqueCount="86">
  <si>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</si>
  <si>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</si>
  <si>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</si>
  <si>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</si>
  <si>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</si>
  <si>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</si>
  <si>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</si>
  <si>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</si>
  <si>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</si>
  <si>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</si>
  <si>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</si>
  <si>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</si>
  <si>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</si>
  <si>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</si>
  <si>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</si>
  <si>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</si>
  <si>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</si>
  <si>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</si>
  <si>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</si>
  <si>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</si>
  <si>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</si>
  <si>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</si>
  <si>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</si>
  <si>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</si>
  <si>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</si>
  <si>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</si>
  <si>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</si>
  <si>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</si>
  <si>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</si>
  <si>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</si>
  <si>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</si>
  <si>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</si>
  <si>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</si>
  <si>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</si>
  <si>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</si>
  <si>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</si>
  <si>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</si>
  <si>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</si>
  <si>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</si>
  <si>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</si>
  <si>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</si>
  <si>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</si>
  <si>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</si>
  <si>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</si>
  <si>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</si>
  <si>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</si>
  <si>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</si>
  <si>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</si>
  <si>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</si>
  <si>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</si>
  <si>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</si>
  <si>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</si>
  <si>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</si>
  <si>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</si>
  <si>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</si>
  <si>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</si>
  <si>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</si>
  <si>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</si>
  <si>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</si>
  <si>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</si>
  <si>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</si>
  <si>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</si>
  <si>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</si>
  <si>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</si>
  <si>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</si>
  <si>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</si>
  <si>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</si>
  <si>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</si>
  <si>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</si>
  <si>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</si>
  <si>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</si>
  <si>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</si>
  <si>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</si>
  <si>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</si>
  <si>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</si>
  <si>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</si>
  <si>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</si>
  <si>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</si>
  <si>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</si>
  <si>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</si>
  <si>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</si>
  <si>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</si>
  <si>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</si>
  <si>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</si>
  <si>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19/02/24 - VENCIMENTO 26/02/24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</si>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</sst>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87546</v>
      </c>
      <c r="C7" s="10">
        <f aca="true" t="shared" si="0" ref="C7:K7">C8+C11</f>
        <v>108284</v>
      </c>
      <c r="D7" s="10">
        <f t="shared" si="0"/>
        <v>326963</v>
      </c>
      <c r="E7" s="10">
        <f t="shared" si="0"/>
        <v>251149</v>
      </c>
      <c r="F7" s="10">
        <f t="shared" si="0"/>
        <v>274196</v>
      </c>
      <c r="G7" s="10">
        <f t="shared" si="0"/>
        <v>154096</v>
      </c>
      <c r="H7" s="10">
        <f t="shared" si="0"/>
        <v>89964</v>
      </c>
      <c r="I7" s="10">
        <f t="shared" si="0"/>
        <v>120358</v>
      </c>
      <c r="J7" s="10">
        <f t="shared" si="0"/>
        <v>119446</v>
      </c>
      <c r="K7" s="10">
        <f t="shared" si="0"/>
        <v>214913</v>
      </c>
      <c r="L7" s="10">
        <f aca="true" t="shared" si="1" ref="L7:L13">SUM(B7:K7)</f>
        <v>1746915</v>
      </c>
      <c r="M7" s="11"/>
    </row>
    <row r="8" spans="1:13" ht="17.25" customHeight="1">
      <c r="A8" s="12" t="s">
        <v>81</v>
      </c>
      <c r="B8" s="13">
        <f>B9+B10</f>
        <v>5352</v>
      </c>
      <c r="C8" s="13">
        <f aca="true" t="shared" si="2" ref="C8:K8">C9+C10</f>
        <v>5667</v>
      </c>
      <c r="D8" s="13">
        <f t="shared" si="2"/>
        <v>17749</v>
      </c>
      <c r="E8" s="13">
        <f t="shared" si="2"/>
        <v>12323</v>
      </c>
      <c r="F8" s="13">
        <f t="shared" si="2"/>
        <v>11476</v>
      </c>
      <c r="G8" s="13">
        <f t="shared" si="2"/>
        <v>9171</v>
      </c>
      <c r="H8" s="13">
        <f t="shared" si="2"/>
        <v>4495</v>
      </c>
      <c r="I8" s="13">
        <f t="shared" si="2"/>
        <v>4768</v>
      </c>
      <c r="J8" s="13">
        <f t="shared" si="2"/>
        <v>6415</v>
      </c>
      <c r="K8" s="13">
        <f t="shared" si="2"/>
        <v>10516</v>
      </c>
      <c r="L8" s="13">
        <f t="shared" si="1"/>
        <v>87932</v>
      </c>
      <c r="M8"/>
    </row>
    <row r="9" spans="1:13" ht="17.25" customHeight="1">
      <c r="A9" s="14" t="s">
        <v>18</v>
      </c>
      <c r="B9" s="15">
        <v>5351</v>
      </c>
      <c r="C9" s="15">
        <v>5667</v>
      </c>
      <c r="D9" s="15">
        <v>17749</v>
      </c>
      <c r="E9" s="15">
        <v>12321</v>
      </c>
      <c r="F9" s="15">
        <v>11476</v>
      </c>
      <c r="G9" s="15">
        <v>9171</v>
      </c>
      <c r="H9" s="15">
        <v>4421</v>
      </c>
      <c r="I9" s="15">
        <v>4768</v>
      </c>
      <c r="J9" s="15">
        <v>6415</v>
      </c>
      <c r="K9" s="15">
        <v>10516</v>
      </c>
      <c r="L9" s="13">
        <f t="shared" si="1"/>
        <v>87855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74</v>
      </c>
      <c r="I10" s="15">
        <v>0</v>
      </c>
      <c r="J10" s="15">
        <v>0</v>
      </c>
      <c r="K10" s="15">
        <v>0</v>
      </c>
      <c r="L10" s="13">
        <f t="shared" si="1"/>
        <v>77</v>
      </c>
      <c r="M10"/>
    </row>
    <row r="11" spans="1:13" ht="17.25" customHeight="1">
      <c r="A11" s="12" t="s">
        <v>70</v>
      </c>
      <c r="B11" s="15">
        <v>82194</v>
      </c>
      <c r="C11" s="15">
        <v>102617</v>
      </c>
      <c r="D11" s="15">
        <v>309214</v>
      </c>
      <c r="E11" s="15">
        <v>238826</v>
      </c>
      <c r="F11" s="15">
        <v>262720</v>
      </c>
      <c r="G11" s="15">
        <v>144925</v>
      </c>
      <c r="H11" s="15">
        <v>85469</v>
      </c>
      <c r="I11" s="15">
        <v>115590</v>
      </c>
      <c r="J11" s="15">
        <v>113031</v>
      </c>
      <c r="K11" s="15">
        <v>204397</v>
      </c>
      <c r="L11" s="13">
        <f t="shared" si="1"/>
        <v>1658983</v>
      </c>
      <c r="M11" s="60"/>
    </row>
    <row r="12" spans="1:13" ht="17.25" customHeight="1">
      <c r="A12" s="14" t="s">
        <v>83</v>
      </c>
      <c r="B12" s="15">
        <v>9382</v>
      </c>
      <c r="C12" s="15">
        <v>7584</v>
      </c>
      <c r="D12" s="15">
        <v>26694</v>
      </c>
      <c r="E12" s="15">
        <v>22484</v>
      </c>
      <c r="F12" s="15">
        <v>21547</v>
      </c>
      <c r="G12" s="15">
        <v>13209</v>
      </c>
      <c r="H12" s="15">
        <v>7556</v>
      </c>
      <c r="I12" s="15">
        <v>6752</v>
      </c>
      <c r="J12" s="15">
        <v>8233</v>
      </c>
      <c r="K12" s="15">
        <v>13331</v>
      </c>
      <c r="L12" s="13">
        <f t="shared" si="1"/>
        <v>136772</v>
      </c>
      <c r="M12" s="60"/>
    </row>
    <row r="13" spans="1:13" ht="17.25" customHeight="1">
      <c r="A13" s="14" t="s">
        <v>71</v>
      </c>
      <c r="B13" s="15">
        <f>+B11-B12</f>
        <v>72812</v>
      </c>
      <c r="C13" s="15">
        <f aca="true" t="shared" si="3" ref="C13:K13">+C11-C12</f>
        <v>95033</v>
      </c>
      <c r="D13" s="15">
        <f t="shared" si="3"/>
        <v>282520</v>
      </c>
      <c r="E13" s="15">
        <f t="shared" si="3"/>
        <v>216342</v>
      </c>
      <c r="F13" s="15">
        <f t="shared" si="3"/>
        <v>241173</v>
      </c>
      <c r="G13" s="15">
        <f t="shared" si="3"/>
        <v>131716</v>
      </c>
      <c r="H13" s="15">
        <f t="shared" si="3"/>
        <v>77913</v>
      </c>
      <c r="I13" s="15">
        <f t="shared" si="3"/>
        <v>108838</v>
      </c>
      <c r="J13" s="15">
        <f t="shared" si="3"/>
        <v>104798</v>
      </c>
      <c r="K13" s="15">
        <f t="shared" si="3"/>
        <v>191066</v>
      </c>
      <c r="L13" s="13">
        <f t="shared" si="1"/>
        <v>1522211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1.181590226214195</v>
      </c>
      <c r="C18" s="22">
        <v>1.159870239246781</v>
      </c>
      <c r="D18" s="22">
        <v>1.044761220136787</v>
      </c>
      <c r="E18" s="22">
        <v>1.086246661603979</v>
      </c>
      <c r="F18" s="22">
        <v>1.152981613414089</v>
      </c>
      <c r="G18" s="22">
        <v>1.108845151454804</v>
      </c>
      <c r="H18" s="22">
        <v>1.030825597005653</v>
      </c>
      <c r="I18" s="22">
        <v>1.116705454392597</v>
      </c>
      <c r="J18" s="22">
        <v>1.277642077218501</v>
      </c>
      <c r="K18" s="22">
        <v>1.102851536071026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797217.5700000001</v>
      </c>
      <c r="C20" s="25">
        <f aca="true" t="shared" si="4" ref="C20:K20">SUM(C21:C30)</f>
        <v>536871.0099999999</v>
      </c>
      <c r="D20" s="25">
        <f t="shared" si="4"/>
        <v>1754891.14</v>
      </c>
      <c r="E20" s="25">
        <f t="shared" si="4"/>
        <v>1401896.2899999996</v>
      </c>
      <c r="F20" s="25">
        <f t="shared" si="4"/>
        <v>1454063.88</v>
      </c>
      <c r="G20" s="25">
        <f t="shared" si="4"/>
        <v>860865.64</v>
      </c>
      <c r="H20" s="25">
        <f t="shared" si="4"/>
        <v>517767.16000000003</v>
      </c>
      <c r="I20" s="25">
        <f t="shared" si="4"/>
        <v>611419.34</v>
      </c>
      <c r="J20" s="25">
        <f t="shared" si="4"/>
        <v>754002.41</v>
      </c>
      <c r="K20" s="25">
        <f t="shared" si="4"/>
        <v>954430.7300000001</v>
      </c>
      <c r="L20" s="25">
        <f>SUM(B20:K20)</f>
        <v>9643425.17</v>
      </c>
      <c r="M20"/>
    </row>
    <row r="21" spans="1:13" ht="17.25" customHeight="1">
      <c r="A21" s="26" t="s">
        <v>22</v>
      </c>
      <c r="B21" s="56">
        <f>ROUND((B15+B16)*B7,2)</f>
        <v>641440.79</v>
      </c>
      <c r="C21" s="56">
        <f aca="true" t="shared" si="5" ref="C21:K21">ROUND((C15+C16)*C7,2)</f>
        <v>446703.99</v>
      </c>
      <c r="D21" s="56">
        <f t="shared" si="5"/>
        <v>1605355.63</v>
      </c>
      <c r="E21" s="56">
        <f t="shared" si="5"/>
        <v>1249064.44</v>
      </c>
      <c r="F21" s="56">
        <f t="shared" si="5"/>
        <v>1204926.9</v>
      </c>
      <c r="G21" s="56">
        <f t="shared" si="5"/>
        <v>744576.46</v>
      </c>
      <c r="H21" s="56">
        <f t="shared" si="5"/>
        <v>478833.39</v>
      </c>
      <c r="I21" s="56">
        <f t="shared" si="5"/>
        <v>531127.82</v>
      </c>
      <c r="J21" s="56">
        <f t="shared" si="5"/>
        <v>567679.06</v>
      </c>
      <c r="K21" s="56">
        <f t="shared" si="5"/>
        <v>834077.35</v>
      </c>
      <c r="L21" s="33">
        <f aca="true" t="shared" si="6" ref="L21:L28">SUM(B21:K21)</f>
        <v>8303785.83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116479.38</v>
      </c>
      <c r="C22" s="33">
        <f t="shared" si="7"/>
        <v>71414.67</v>
      </c>
      <c r="D22" s="33">
        <f t="shared" si="7"/>
        <v>71857.68</v>
      </c>
      <c r="E22" s="33">
        <f t="shared" si="7"/>
        <v>107727.64</v>
      </c>
      <c r="F22" s="33">
        <f t="shared" si="7"/>
        <v>184331.66</v>
      </c>
      <c r="G22" s="33">
        <f t="shared" si="7"/>
        <v>81043.54</v>
      </c>
      <c r="H22" s="33">
        <f t="shared" si="7"/>
        <v>14760.33</v>
      </c>
      <c r="I22" s="33">
        <f t="shared" si="7"/>
        <v>61985.51</v>
      </c>
      <c r="J22" s="33">
        <f t="shared" si="7"/>
        <v>157611.59</v>
      </c>
      <c r="K22" s="33">
        <f t="shared" si="7"/>
        <v>85786.14</v>
      </c>
      <c r="L22" s="33">
        <f t="shared" si="6"/>
        <v>952998.14</v>
      </c>
      <c r="M22"/>
    </row>
    <row r="23" spans="1:13" ht="17.25" customHeight="1">
      <c r="A23" s="27" t="s">
        <v>24</v>
      </c>
      <c r="B23" s="33">
        <v>3144.03</v>
      </c>
      <c r="C23" s="33">
        <v>16014.03</v>
      </c>
      <c r="D23" s="33">
        <v>71108.32</v>
      </c>
      <c r="E23" s="33">
        <v>39137.42</v>
      </c>
      <c r="F23" s="33">
        <v>58709.94</v>
      </c>
      <c r="G23" s="33">
        <v>33921.16</v>
      </c>
      <c r="H23" s="33">
        <v>21470.57</v>
      </c>
      <c r="I23" s="33">
        <v>15439.66</v>
      </c>
      <c r="J23" s="33">
        <v>23740.09</v>
      </c>
      <c r="K23" s="33">
        <v>29236.78</v>
      </c>
      <c r="L23" s="33">
        <f t="shared" si="6"/>
        <v>311922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692.76</v>
      </c>
      <c r="C26" s="33">
        <v>465.72</v>
      </c>
      <c r="D26" s="33">
        <v>1522.33</v>
      </c>
      <c r="E26" s="33">
        <v>1216.7</v>
      </c>
      <c r="F26" s="33">
        <v>1260.36</v>
      </c>
      <c r="G26" s="33">
        <v>748.07</v>
      </c>
      <c r="H26" s="33">
        <v>448.26</v>
      </c>
      <c r="I26" s="33">
        <v>529.76</v>
      </c>
      <c r="J26" s="33">
        <v>654.92</v>
      </c>
      <c r="K26" s="33">
        <v>826.66</v>
      </c>
      <c r="L26" s="33">
        <f t="shared" si="6"/>
        <v>8365.54</v>
      </c>
      <c r="M26" s="60"/>
    </row>
    <row r="27" spans="1:13" ht="17.25" customHeight="1">
      <c r="A27" s="27" t="s">
        <v>74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4660.660000000001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33062.41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-132159.12</v>
      </c>
      <c r="C32" s="33">
        <f t="shared" si="8"/>
        <v>-24934.8</v>
      </c>
      <c r="D32" s="33">
        <f t="shared" si="8"/>
        <v>-78095.6</v>
      </c>
      <c r="E32" s="33">
        <f t="shared" si="8"/>
        <v>-60378.31999999993</v>
      </c>
      <c r="F32" s="33">
        <f t="shared" si="8"/>
        <v>-50494.4</v>
      </c>
      <c r="G32" s="33">
        <f t="shared" si="8"/>
        <v>-40352.4</v>
      </c>
      <c r="H32" s="33">
        <f t="shared" si="8"/>
        <v>-19452.4</v>
      </c>
      <c r="I32" s="33">
        <f t="shared" si="8"/>
        <v>-24392.48</v>
      </c>
      <c r="J32" s="33">
        <f t="shared" si="8"/>
        <v>-28226</v>
      </c>
      <c r="K32" s="33">
        <f t="shared" si="8"/>
        <v>-46270.4</v>
      </c>
      <c r="L32" s="33">
        <f aca="true" t="shared" si="9" ref="L32:L39">SUM(B32:K32)</f>
        <v>-504755.92</v>
      </c>
      <c r="M32"/>
    </row>
    <row r="33" spans="1:13" ht="18.75" customHeight="1">
      <c r="A33" s="27" t="s">
        <v>28</v>
      </c>
      <c r="B33" s="33">
        <f>B34+B35+B36+B37</f>
        <v>-23544.4</v>
      </c>
      <c r="C33" s="33">
        <f aca="true" t="shared" si="10" ref="C33:K33">C34+C35+C36+C37</f>
        <v>-24934.8</v>
      </c>
      <c r="D33" s="33">
        <f t="shared" si="10"/>
        <v>-78095.6</v>
      </c>
      <c r="E33" s="33">
        <f t="shared" si="10"/>
        <v>-54212.4</v>
      </c>
      <c r="F33" s="33">
        <f t="shared" si="10"/>
        <v>-50494.4</v>
      </c>
      <c r="G33" s="33">
        <f t="shared" si="10"/>
        <v>-40352.4</v>
      </c>
      <c r="H33" s="33">
        <f t="shared" si="10"/>
        <v>-19452.4</v>
      </c>
      <c r="I33" s="33">
        <f t="shared" si="10"/>
        <v>-24392.48</v>
      </c>
      <c r="J33" s="33">
        <f t="shared" si="10"/>
        <v>-28226</v>
      </c>
      <c r="K33" s="33">
        <f t="shared" si="10"/>
        <v>-46270.4</v>
      </c>
      <c r="L33" s="33">
        <f t="shared" si="9"/>
        <v>-389975.28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-23544.4</v>
      </c>
      <c r="C34" s="33">
        <f t="shared" si="11"/>
        <v>-24934.8</v>
      </c>
      <c r="D34" s="33">
        <f t="shared" si="11"/>
        <v>-78095.6</v>
      </c>
      <c r="E34" s="33">
        <f t="shared" si="11"/>
        <v>-54212.4</v>
      </c>
      <c r="F34" s="33">
        <f t="shared" si="11"/>
        <v>-50494.4</v>
      </c>
      <c r="G34" s="33">
        <f t="shared" si="11"/>
        <v>-40352.4</v>
      </c>
      <c r="H34" s="33">
        <f t="shared" si="11"/>
        <v>-19452.4</v>
      </c>
      <c r="I34" s="33">
        <f t="shared" si="11"/>
        <v>-20979.2</v>
      </c>
      <c r="J34" s="33">
        <f t="shared" si="11"/>
        <v>-28226</v>
      </c>
      <c r="K34" s="33">
        <f t="shared" si="11"/>
        <v>-46270.4</v>
      </c>
      <c r="L34" s="33">
        <f t="shared" si="9"/>
        <v>-386562.00000000006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-3413.28</v>
      </c>
      <c r="J37" s="17">
        <v>0</v>
      </c>
      <c r="K37" s="17">
        <v>0</v>
      </c>
      <c r="L37" s="33">
        <f t="shared" si="9"/>
        <v>-3413.28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665058.4500000001</v>
      </c>
      <c r="C56" s="41">
        <f t="shared" si="16"/>
        <v>511936.2099999999</v>
      </c>
      <c r="D56" s="41">
        <f t="shared" si="16"/>
        <v>1676795.5399999998</v>
      </c>
      <c r="E56" s="41">
        <f t="shared" si="16"/>
        <v>1341517.9699999997</v>
      </c>
      <c r="F56" s="41">
        <f t="shared" si="16"/>
        <v>1403569.48</v>
      </c>
      <c r="G56" s="41">
        <f t="shared" si="16"/>
        <v>820513.24</v>
      </c>
      <c r="H56" s="41">
        <f t="shared" si="16"/>
        <v>498314.76</v>
      </c>
      <c r="I56" s="41">
        <f t="shared" si="16"/>
        <v>587026.86</v>
      </c>
      <c r="J56" s="41">
        <f t="shared" si="16"/>
        <v>725776.41</v>
      </c>
      <c r="K56" s="41">
        <f t="shared" si="16"/>
        <v>908160.3300000001</v>
      </c>
      <c r="L56" s="42">
        <f t="shared" si="14"/>
        <v>9138669.25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665058.45</v>
      </c>
      <c r="C62" s="41">
        <f aca="true" t="shared" si="18" ref="C62:J62">SUM(C63:C74)</f>
        <v>511936.22</v>
      </c>
      <c r="D62" s="41">
        <f t="shared" si="18"/>
        <v>1676795.54</v>
      </c>
      <c r="E62" s="41">
        <f t="shared" si="18"/>
        <v>1341517.97</v>
      </c>
      <c r="F62" s="41">
        <f t="shared" si="18"/>
        <v>1403569.48</v>
      </c>
      <c r="G62" s="41">
        <f t="shared" si="18"/>
        <v>820513.24</v>
      </c>
      <c r="H62" s="41">
        <f t="shared" si="18"/>
        <v>498314.76</v>
      </c>
      <c r="I62" s="41">
        <f>SUM(I63:I79)</f>
        <v>587026.86</v>
      </c>
      <c r="J62" s="41">
        <f t="shared" si="18"/>
        <v>725776.41</v>
      </c>
      <c r="K62" s="41">
        <f>SUM(K63:K76)</f>
        <v>908160.3300000001</v>
      </c>
      <c r="L62" s="46">
        <f>SUM(B62:K62)</f>
        <v>9138669.260000002</v>
      </c>
      <c r="M62" s="40"/>
    </row>
    <row r="63" spans="1:13" ht="18.75" customHeight="1">
      <c r="A63" s="47" t="s">
        <v>46</v>
      </c>
      <c r="B63" s="48">
        <v>665058.45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665058.45</v>
      </c>
      <c r="M63"/>
    </row>
    <row r="64" spans="1:13" ht="18.75" customHeight="1">
      <c r="A64" s="47" t="s">
        <v>55</v>
      </c>
      <c r="B64" s="17">
        <v>0</v>
      </c>
      <c r="C64" s="48">
        <v>449377.61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449377.61</v>
      </c>
      <c r="M64"/>
    </row>
    <row r="65" spans="1:13" ht="18.75" customHeight="1">
      <c r="A65" s="47" t="s">
        <v>56</v>
      </c>
      <c r="B65" s="17">
        <v>0</v>
      </c>
      <c r="C65" s="48">
        <v>62558.61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62558.61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1676795.54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1676795.54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1341517.97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1341517.97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1403569.48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1403569.48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820513.24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820513.24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498314.76</v>
      </c>
      <c r="I70" s="17">
        <v>0</v>
      </c>
      <c r="J70" s="17">
        <v>0</v>
      </c>
      <c r="K70" s="17">
        <v>0</v>
      </c>
      <c r="L70" s="46">
        <f t="shared" si="19"/>
        <v>498314.76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587026.86</v>
      </c>
      <c r="J71" s="17">
        <v>0</v>
      </c>
      <c r="K71" s="17">
        <v>0</v>
      </c>
      <c r="L71" s="46">
        <f t="shared" si="19"/>
        <v>587026.86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725776.41</v>
      </c>
      <c r="K72" s="17">
        <v>0</v>
      </c>
      <c r="L72" s="46">
        <f t="shared" si="19"/>
        <v>725776.41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533635.01</v>
      </c>
      <c r="L73" s="46">
        <f t="shared" si="19"/>
        <v>533635.01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374525.32</v>
      </c>
      <c r="L74" s="46">
        <f t="shared" si="19"/>
        <v>374525.32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2024-02-23T14:46:46Z</dcterms:modified>
  <cp:category/>
  <cp:version/>
  <cp:contentType/>
  <cp:contentStatus/>
</cp:coreProperties>
</file>