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<sst xmlns="http://schemas.openxmlformats.org/spreadsheetml/2006/main" count="88" uniqueCount="87">
  <si>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</si>
  <si>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</si>
  <si>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</si>
  <si>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</si>
  <si>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</si>
  <si>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</si>
  <si>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</si>
  <si>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</si>
  <si>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</si>
  <si>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</si>
  <si>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</si>
  <si>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</si>
  <si>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</si>
  <si>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</si>
  <si>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</si>
  <si>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</si>
  <si>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</si>
  <si>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</si>
  <si>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</si>
  <si>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</si>
  <si>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</si>
  <si>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</si>
  <si>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</si>
  <si>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</si>
  <si>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</si>
  <si>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</si>
  <si>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</si>
  <si>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</si>
  <si>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</si>
  <si>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</si>
  <si>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</si>
  <si>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</si>
  <si>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</si>
  <si>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</si>
  <si>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</si>
  <si>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</si>
  <si>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</si>
  <si>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</si>
  <si>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</si>
  <si>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</si>
  <si>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</si>
  <si>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</si>
  <si>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</si>
  <si>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</si>
  <si>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</si>
  <si>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</si>
  <si>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</si>
  <si>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</si>
  <si>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</si>
  <si>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</si>
  <si>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</si>
  <si>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</si>
  <si>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</si>
  <si>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</si>
  <si>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</si>
  <si>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</si>
  <si>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</si>
  <si>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</si>
  <si>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</si>
  <si>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</si>
  <si>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</si>
  <si>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</si>
  <si>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</si>
  <si>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</si>
  <si>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</si>
  <si>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</si>
  <si>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</si>
  <si>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</si>
  <si>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</si>
  <si>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</si>
  <si>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</si>
  <si>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</si>
  <si>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</si>
  <si>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</si>
  <si>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</si>
  <si>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</si>
  <si>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</si>
  <si>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</si>
  <si>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</si>
  <si>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</si>
  <si>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</si>
  <si>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</si>
  <si>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</si>
  <si>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</si>
  <si>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18/02/24 - VENCIMENTO 23/02/24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</si>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</sst>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86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25251</v>
      </c>
      <c r="C7" s="10">
        <f aca="true" t="shared" si="0" ref="C7:K7">C8+C11</f>
        <v>35999</v>
      </c>
      <c r="D7" s="10">
        <f t="shared" si="0"/>
        <v>111300</v>
      </c>
      <c r="E7" s="10">
        <f t="shared" si="0"/>
        <v>91621</v>
      </c>
      <c r="F7" s="10">
        <f t="shared" si="0"/>
        <v>113485</v>
      </c>
      <c r="G7" s="10">
        <f t="shared" si="0"/>
        <v>48446</v>
      </c>
      <c r="H7" s="10">
        <f t="shared" si="0"/>
        <v>33640</v>
      </c>
      <c r="I7" s="10">
        <f t="shared" si="0"/>
        <v>48426</v>
      </c>
      <c r="J7" s="10">
        <f t="shared" si="0"/>
        <v>28676</v>
      </c>
      <c r="K7" s="10">
        <f t="shared" si="0"/>
        <v>83967</v>
      </c>
      <c r="L7" s="10">
        <f aca="true" t="shared" si="1" ref="L7:L13">SUM(B7:K7)</f>
        <v>620811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25251</v>
      </c>
      <c r="C11" s="15">
        <v>35999</v>
      </c>
      <c r="D11" s="15">
        <v>111300</v>
      </c>
      <c r="E11" s="15">
        <v>91621</v>
      </c>
      <c r="F11" s="15">
        <v>113485</v>
      </c>
      <c r="G11" s="15">
        <v>48446</v>
      </c>
      <c r="H11" s="15">
        <v>33640</v>
      </c>
      <c r="I11" s="15">
        <v>48426</v>
      </c>
      <c r="J11" s="15">
        <v>28676</v>
      </c>
      <c r="K11" s="15">
        <v>83967</v>
      </c>
      <c r="L11" s="13">
        <f t="shared" si="1"/>
        <v>620811</v>
      </c>
      <c r="M11" s="60"/>
    </row>
    <row r="12" spans="1:13" ht="17.25" customHeight="1">
      <c r="A12" s="14" t="s">
        <v>83</v>
      </c>
      <c r="B12" s="15">
        <v>2299</v>
      </c>
      <c r="C12" s="15">
        <v>2277</v>
      </c>
      <c r="D12" s="15">
        <v>7237</v>
      </c>
      <c r="E12" s="15">
        <v>7404</v>
      </c>
      <c r="F12" s="15">
        <v>7996</v>
      </c>
      <c r="G12" s="15">
        <v>3634</v>
      </c>
      <c r="H12" s="15">
        <v>2566</v>
      </c>
      <c r="I12" s="15">
        <v>2112</v>
      </c>
      <c r="J12" s="15">
        <v>1423</v>
      </c>
      <c r="K12" s="15">
        <v>4299</v>
      </c>
      <c r="L12" s="13">
        <f t="shared" si="1"/>
        <v>41247</v>
      </c>
      <c r="M12" s="60"/>
    </row>
    <row r="13" spans="1:13" ht="17.25" customHeight="1">
      <c r="A13" s="14" t="s">
        <v>71</v>
      </c>
      <c r="B13" s="15">
        <f>+B11-B12</f>
        <v>22952</v>
      </c>
      <c r="C13" s="15">
        <f aca="true" t="shared" si="3" ref="C13:K13">+C11-C12</f>
        <v>33722</v>
      </c>
      <c r="D13" s="15">
        <f t="shared" si="3"/>
        <v>104063</v>
      </c>
      <c r="E13" s="15">
        <f t="shared" si="3"/>
        <v>84217</v>
      </c>
      <c r="F13" s="15">
        <f t="shared" si="3"/>
        <v>105489</v>
      </c>
      <c r="G13" s="15">
        <f t="shared" si="3"/>
        <v>44812</v>
      </c>
      <c r="H13" s="15">
        <f t="shared" si="3"/>
        <v>31074</v>
      </c>
      <c r="I13" s="15">
        <f t="shared" si="3"/>
        <v>46314</v>
      </c>
      <c r="J13" s="15">
        <f t="shared" si="3"/>
        <v>27253</v>
      </c>
      <c r="K13" s="15">
        <f t="shared" si="3"/>
        <v>79668</v>
      </c>
      <c r="L13" s="13">
        <f t="shared" si="1"/>
        <v>579564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1.181498275777743</v>
      </c>
      <c r="C18" s="22">
        <v>1.171446203645587</v>
      </c>
      <c r="D18" s="22">
        <v>1.084413055443036</v>
      </c>
      <c r="E18" s="22">
        <v>1.111169181516765</v>
      </c>
      <c r="F18" s="22">
        <v>1.276216911366261</v>
      </c>
      <c r="G18" s="22">
        <v>1.118174962082433</v>
      </c>
      <c r="H18" s="22">
        <v>1.073888825923459</v>
      </c>
      <c r="I18" s="22">
        <v>1.104900392997191</v>
      </c>
      <c r="J18" s="22">
        <v>1.336546969596944</v>
      </c>
      <c r="K18" s="22">
        <v>1.136966584976854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255096.45999999996</v>
      </c>
      <c r="C20" s="25">
        <f aca="true" t="shared" si="4" ref="C20:K20">SUM(C21:C30)</f>
        <v>184752.72</v>
      </c>
      <c r="D20" s="25">
        <f t="shared" si="4"/>
        <v>631203.6000000001</v>
      </c>
      <c r="E20" s="25">
        <f t="shared" si="4"/>
        <v>537533.1199999999</v>
      </c>
      <c r="F20" s="25">
        <f t="shared" si="4"/>
        <v>669266.7199999999</v>
      </c>
      <c r="G20" s="25">
        <f t="shared" si="4"/>
        <v>279716.66</v>
      </c>
      <c r="H20" s="25">
        <f t="shared" si="4"/>
        <v>204343.96999999997</v>
      </c>
      <c r="I20" s="25">
        <f t="shared" si="4"/>
        <v>244639.40999999997</v>
      </c>
      <c r="J20" s="25">
        <f t="shared" si="4"/>
        <v>195857.97</v>
      </c>
      <c r="K20" s="25">
        <f t="shared" si="4"/>
        <v>393005.52</v>
      </c>
      <c r="L20" s="25">
        <f>SUM(B20:K20)</f>
        <v>3595416.1500000004</v>
      </c>
      <c r="M20"/>
    </row>
    <row r="21" spans="1:13" ht="17.25" customHeight="1">
      <c r="A21" s="26" t="s">
        <v>22</v>
      </c>
      <c r="B21" s="56">
        <f>ROUND((B15+B16)*B7,2)</f>
        <v>185011.55</v>
      </c>
      <c r="C21" s="56">
        <f aca="true" t="shared" si="5" ref="C21:K21">ROUND((C15+C16)*C7,2)</f>
        <v>148506.67</v>
      </c>
      <c r="D21" s="56">
        <f t="shared" si="5"/>
        <v>546471.87</v>
      </c>
      <c r="E21" s="56">
        <f t="shared" si="5"/>
        <v>455667.88</v>
      </c>
      <c r="F21" s="56">
        <f t="shared" si="5"/>
        <v>498698.48</v>
      </c>
      <c r="G21" s="56">
        <f t="shared" si="5"/>
        <v>234086.23</v>
      </c>
      <c r="H21" s="56">
        <f t="shared" si="5"/>
        <v>179048.9</v>
      </c>
      <c r="I21" s="56">
        <f t="shared" si="5"/>
        <v>213699.1</v>
      </c>
      <c r="J21" s="56">
        <f t="shared" si="5"/>
        <v>136285.56</v>
      </c>
      <c r="K21" s="56">
        <f t="shared" si="5"/>
        <v>325875.93</v>
      </c>
      <c r="L21" s="33">
        <f aca="true" t="shared" si="6" ref="L21:L28">SUM(B21:K21)</f>
        <v>2923352.1700000004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33579.28</v>
      </c>
      <c r="C22" s="33">
        <f t="shared" si="7"/>
        <v>25460.9</v>
      </c>
      <c r="D22" s="33">
        <f t="shared" si="7"/>
        <v>46129.36</v>
      </c>
      <c r="E22" s="33">
        <f t="shared" si="7"/>
        <v>50656.23</v>
      </c>
      <c r="F22" s="33">
        <f t="shared" si="7"/>
        <v>137748.95</v>
      </c>
      <c r="G22" s="33">
        <f t="shared" si="7"/>
        <v>27663.13</v>
      </c>
      <c r="H22" s="33">
        <f t="shared" si="7"/>
        <v>13229.71</v>
      </c>
      <c r="I22" s="33">
        <f t="shared" si="7"/>
        <v>22417.12</v>
      </c>
      <c r="J22" s="33">
        <f t="shared" si="7"/>
        <v>45866.49</v>
      </c>
      <c r="K22" s="33">
        <f t="shared" si="7"/>
        <v>44634.11</v>
      </c>
      <c r="L22" s="33">
        <f t="shared" si="6"/>
        <v>447385.28</v>
      </c>
      <c r="M22"/>
    </row>
    <row r="23" spans="1:13" ht="17.25" customHeight="1">
      <c r="A23" s="27" t="s">
        <v>24</v>
      </c>
      <c r="B23" s="33">
        <v>1196.07</v>
      </c>
      <c r="C23" s="33">
        <v>8106.69</v>
      </c>
      <c r="D23" s="33">
        <v>32169.66</v>
      </c>
      <c r="E23" s="33">
        <v>25280.07</v>
      </c>
      <c r="F23" s="33">
        <v>26514.33</v>
      </c>
      <c r="G23" s="33">
        <v>16776.72</v>
      </c>
      <c r="H23" s="33">
        <v>9362.49</v>
      </c>
      <c r="I23" s="33">
        <v>5648.11</v>
      </c>
      <c r="J23" s="33">
        <v>8958.38</v>
      </c>
      <c r="K23" s="33">
        <v>17130.09</v>
      </c>
      <c r="L23" s="33">
        <f t="shared" si="6"/>
        <v>151142.61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558.87</v>
      </c>
      <c r="C26" s="33">
        <v>404.6</v>
      </c>
      <c r="D26" s="33">
        <v>1385.53</v>
      </c>
      <c r="E26" s="33">
        <v>1178.86</v>
      </c>
      <c r="F26" s="33">
        <v>1469.94</v>
      </c>
      <c r="G26" s="33">
        <v>614.17</v>
      </c>
      <c r="H26" s="33">
        <v>448.26</v>
      </c>
      <c r="I26" s="33">
        <v>538.49</v>
      </c>
      <c r="J26" s="33">
        <v>430.79</v>
      </c>
      <c r="K26" s="33">
        <v>861.59</v>
      </c>
      <c r="L26" s="33">
        <f t="shared" si="6"/>
        <v>7891.099999999999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32352.49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-108614.71999999999</v>
      </c>
      <c r="C32" s="33">
        <f t="shared" si="8"/>
        <v>0</v>
      </c>
      <c r="D32" s="33">
        <f t="shared" si="8"/>
        <v>0</v>
      </c>
      <c r="E32" s="33">
        <f t="shared" si="8"/>
        <v>-387765.92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-1169380.64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-387765.92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-1169380.64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146481.74</v>
      </c>
      <c r="C56" s="41">
        <f t="shared" si="16"/>
        <v>184752.72</v>
      </c>
      <c r="D56" s="41">
        <f t="shared" si="16"/>
        <v>631203.6000000001</v>
      </c>
      <c r="E56" s="41">
        <f t="shared" si="16"/>
        <v>149767.1999999999</v>
      </c>
      <c r="F56" s="41">
        <f t="shared" si="16"/>
        <v>167266.71999999986</v>
      </c>
      <c r="G56" s="41">
        <f t="shared" si="16"/>
        <v>279716.66</v>
      </c>
      <c r="H56" s="41">
        <f t="shared" si="16"/>
        <v>204343.96999999997</v>
      </c>
      <c r="I56" s="41">
        <f t="shared" si="16"/>
        <v>73639.40999999997</v>
      </c>
      <c r="J56" s="41">
        <f t="shared" si="16"/>
        <v>195857.97</v>
      </c>
      <c r="K56" s="41">
        <f t="shared" si="16"/>
        <v>393005.52</v>
      </c>
      <c r="L56" s="42">
        <f t="shared" si="14"/>
        <v>2426035.51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146481.74</v>
      </c>
      <c r="C62" s="41">
        <f aca="true" t="shared" si="18" ref="C62:J62">SUM(C63:C74)</f>
        <v>184752.72999999998</v>
      </c>
      <c r="D62" s="41">
        <f t="shared" si="18"/>
        <v>631203.6002368517</v>
      </c>
      <c r="E62" s="41">
        <f t="shared" si="18"/>
        <v>149767.19525544008</v>
      </c>
      <c r="F62" s="41">
        <f t="shared" si="18"/>
        <v>167266.72381560493</v>
      </c>
      <c r="G62" s="41">
        <f t="shared" si="18"/>
        <v>279716.6613349733</v>
      </c>
      <c r="H62" s="41">
        <f t="shared" si="18"/>
        <v>204343.9729996865</v>
      </c>
      <c r="I62" s="41">
        <f>SUM(I63:I79)</f>
        <v>73639.40955237637</v>
      </c>
      <c r="J62" s="41">
        <f t="shared" si="18"/>
        <v>195857.9722046104</v>
      </c>
      <c r="K62" s="41">
        <f>SUM(K63:K76)</f>
        <v>393005.52</v>
      </c>
      <c r="L62" s="46">
        <f>SUM(B62:K62)</f>
        <v>2426035.5253995433</v>
      </c>
      <c r="M62" s="40"/>
    </row>
    <row r="63" spans="1:13" ht="18.75" customHeight="1">
      <c r="A63" s="47" t="s">
        <v>46</v>
      </c>
      <c r="B63" s="48">
        <v>146481.74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146481.74</v>
      </c>
      <c r="M63"/>
    </row>
    <row r="64" spans="1:13" ht="18.75" customHeight="1">
      <c r="A64" s="47" t="s">
        <v>55</v>
      </c>
      <c r="B64" s="17">
        <v>0</v>
      </c>
      <c r="C64" s="48">
        <v>161880.34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161880.34</v>
      </c>
      <c r="M64"/>
    </row>
    <row r="65" spans="1:13" ht="18.75" customHeight="1">
      <c r="A65" s="47" t="s">
        <v>56</v>
      </c>
      <c r="B65" s="17">
        <v>0</v>
      </c>
      <c r="C65" s="48">
        <v>22872.39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22872.39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631203.6002368517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631203.6002368517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149767.19525544008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149767.19525544008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167266.72381560493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167266.72381560493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279716.6613349733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279716.6613349733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204343.9729996865</v>
      </c>
      <c r="I70" s="17">
        <v>0</v>
      </c>
      <c r="J70" s="17">
        <v>0</v>
      </c>
      <c r="K70" s="17">
        <v>0</v>
      </c>
      <c r="L70" s="46">
        <f t="shared" si="19"/>
        <v>204343.9729996865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73639.40955237637</v>
      </c>
      <c r="J71" s="17">
        <v>0</v>
      </c>
      <c r="K71" s="17">
        <v>0</v>
      </c>
      <c r="L71" s="46">
        <f t="shared" si="19"/>
        <v>73639.40955237637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195857.9722046104</v>
      </c>
      <c r="K72" s="17">
        <v>0</v>
      </c>
      <c r="L72" s="46">
        <f t="shared" si="19"/>
        <v>195857.9722046104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187149.23</v>
      </c>
      <c r="L73" s="46">
        <f t="shared" si="19"/>
        <v>187149.23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205856.29</v>
      </c>
      <c r="L74" s="46">
        <f t="shared" si="19"/>
        <v>205856.29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486269.91</v>
      </c>
    </row>
    <row r="78" spans="1:11" ht="18" customHeight="1">
      <c r="A78" s="54"/>
      <c r="I78"/>
      <c r="J78"/>
      <c r="K78">
        <v>369086.14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2024-02-22T20:20:11Z</dcterms:modified>
  <cp:category/>
  <cp:version/>
  <cp:contentType/>
  <cp:contentStatus/>
</cp:coreProperties>
</file>