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<sst xmlns="http://schemas.openxmlformats.org/spreadsheetml/2006/main" count="87" uniqueCount="86">
  <si>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</si>
  <si>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</si>
  <si>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</si>
  <si>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</si>
  <si>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</si>
  <si>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</si>
  <si>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</si>
  <si>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</si>
  <si>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</si>
  <si>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</si>
  <si>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</si>
  <si>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</si>
  <si>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</si>
  <si>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</si>
  <si>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</si>
  <si>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</si>
  <si>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</si>
  <si>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</si>
  <si>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</si>
  <si>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</si>
  <si>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</si>
  <si>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</si>
  <si>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</si>
  <si>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</si>
  <si>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</si>
  <si>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</si>
  <si>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</si>
  <si>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</si>
  <si>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</si>
  <si>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</si>
  <si>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</si>
  <si>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</si>
  <si>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</si>
  <si>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</si>
  <si>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</si>
  <si>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</si>
  <si>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</si>
  <si>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</si>
  <si>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</si>
  <si>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</si>
  <si>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</si>
  <si>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</si>
  <si>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</si>
  <si>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</si>
  <si>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</si>
  <si>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</si>
  <si>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</si>
  <si>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</si>
  <si>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</si>
  <si>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</si>
  <si>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</si>
  <si>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</si>
  <si>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</si>
  <si>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</si>
  <si>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</si>
  <si>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</si>
  <si>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</si>
  <si>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</si>
  <si>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</si>
  <si>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</si>
  <si>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</si>
  <si>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</si>
  <si>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</si>
  <si>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</si>
  <si>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</si>
  <si>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</si>
  <si>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</si>
  <si>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</si>
  <si>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</si>
  <si>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</si>
  <si>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</si>
  <si>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</si>
  <si>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</si>
  <si>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</si>
  <si>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</si>
  <si>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</si>
  <si>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</si>
  <si>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</si>
  <si>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</si>
  <si>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</si>
  <si>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</si>
  <si>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</si>
  <si>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</si>
  <si>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</si>
  <si>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17/02/24 - VENCIMENTO 23/02/24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</si>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</sst>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44877</v>
      </c>
      <c r="C7" s="10">
        <f aca="true" t="shared" si="0" ref="C7:K7">C8+C11</f>
        <v>58564</v>
      </c>
      <c r="D7" s="10">
        <f t="shared" si="0"/>
        <v>180424</v>
      </c>
      <c r="E7" s="10">
        <f t="shared" si="0"/>
        <v>138840</v>
      </c>
      <c r="F7" s="10">
        <f t="shared" si="0"/>
        <v>157498</v>
      </c>
      <c r="G7" s="10">
        <f t="shared" si="0"/>
        <v>75969</v>
      </c>
      <c r="H7" s="10">
        <f t="shared" si="0"/>
        <v>40936</v>
      </c>
      <c r="I7" s="10">
        <f t="shared" si="0"/>
        <v>71771</v>
      </c>
      <c r="J7" s="10">
        <f t="shared" si="0"/>
        <v>46636</v>
      </c>
      <c r="K7" s="10">
        <f t="shared" si="0"/>
        <v>122177</v>
      </c>
      <c r="L7" s="10">
        <f aca="true" t="shared" si="1" ref="L7:L13">SUM(B7:K7)</f>
        <v>937692</v>
      </c>
      <c r="M7" s="11"/>
    </row>
    <row r="8" spans="1:13" ht="17.25" customHeight="1">
      <c r="A8" s="12" t="s">
        <v>81</v>
      </c>
      <c r="B8" s="13">
        <f>B9+B10</f>
        <v>3364</v>
      </c>
      <c r="C8" s="13">
        <f aca="true" t="shared" si="2" ref="C8:K8">C9+C10</f>
        <v>3645</v>
      </c>
      <c r="D8" s="13">
        <f t="shared" si="2"/>
        <v>11304</v>
      </c>
      <c r="E8" s="13">
        <f t="shared" si="2"/>
        <v>8292</v>
      </c>
      <c r="F8" s="13">
        <f t="shared" si="2"/>
        <v>8155</v>
      </c>
      <c r="G8" s="13">
        <f t="shared" si="2"/>
        <v>5241</v>
      </c>
      <c r="H8" s="13">
        <f t="shared" si="2"/>
        <v>2397</v>
      </c>
      <c r="I8" s="13">
        <f t="shared" si="2"/>
        <v>3402</v>
      </c>
      <c r="J8" s="13">
        <f t="shared" si="2"/>
        <v>2780</v>
      </c>
      <c r="K8" s="13">
        <f t="shared" si="2"/>
        <v>6620</v>
      </c>
      <c r="L8" s="13">
        <f t="shared" si="1"/>
        <v>55200</v>
      </c>
      <c r="M8"/>
    </row>
    <row r="9" spans="1:13" ht="17.25" customHeight="1">
      <c r="A9" s="14" t="s">
        <v>18</v>
      </c>
      <c r="B9" s="15">
        <v>3364</v>
      </c>
      <c r="C9" s="15">
        <v>3645</v>
      </c>
      <c r="D9" s="15">
        <v>11304</v>
      </c>
      <c r="E9" s="15">
        <v>8291</v>
      </c>
      <c r="F9" s="15">
        <v>8155</v>
      </c>
      <c r="G9" s="15">
        <v>5241</v>
      </c>
      <c r="H9" s="15">
        <v>2380</v>
      </c>
      <c r="I9" s="15">
        <v>3402</v>
      </c>
      <c r="J9" s="15">
        <v>2780</v>
      </c>
      <c r="K9" s="15">
        <v>6620</v>
      </c>
      <c r="L9" s="13">
        <f t="shared" si="1"/>
        <v>55182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1</v>
      </c>
      <c r="F10" s="15">
        <v>0</v>
      </c>
      <c r="G10" s="15">
        <v>0</v>
      </c>
      <c r="H10" s="15">
        <v>17</v>
      </c>
      <c r="I10" s="15">
        <v>0</v>
      </c>
      <c r="J10" s="15">
        <v>0</v>
      </c>
      <c r="K10" s="15">
        <v>0</v>
      </c>
      <c r="L10" s="13">
        <f t="shared" si="1"/>
        <v>18</v>
      </c>
      <c r="M10"/>
    </row>
    <row r="11" spans="1:13" ht="17.25" customHeight="1">
      <c r="A11" s="12" t="s">
        <v>70</v>
      </c>
      <c r="B11" s="15">
        <v>41513</v>
      </c>
      <c r="C11" s="15">
        <v>54919</v>
      </c>
      <c r="D11" s="15">
        <v>169120</v>
      </c>
      <c r="E11" s="15">
        <v>130548</v>
      </c>
      <c r="F11" s="15">
        <v>149343</v>
      </c>
      <c r="G11" s="15">
        <v>70728</v>
      </c>
      <c r="H11" s="15">
        <v>38539</v>
      </c>
      <c r="I11" s="15">
        <v>68369</v>
      </c>
      <c r="J11" s="15">
        <v>43856</v>
      </c>
      <c r="K11" s="15">
        <v>115557</v>
      </c>
      <c r="L11" s="13">
        <f t="shared" si="1"/>
        <v>882492</v>
      </c>
      <c r="M11" s="60"/>
    </row>
    <row r="12" spans="1:13" ht="17.25" customHeight="1">
      <c r="A12" s="14" t="s">
        <v>83</v>
      </c>
      <c r="B12" s="15">
        <v>5398</v>
      </c>
      <c r="C12" s="15">
        <v>4953</v>
      </c>
      <c r="D12" s="15">
        <v>16285</v>
      </c>
      <c r="E12" s="15">
        <v>14617</v>
      </c>
      <c r="F12" s="15">
        <v>14218</v>
      </c>
      <c r="G12" s="15">
        <v>7699</v>
      </c>
      <c r="H12" s="15">
        <v>3854</v>
      </c>
      <c r="I12" s="15">
        <v>3728</v>
      </c>
      <c r="J12" s="15">
        <v>3388</v>
      </c>
      <c r="K12" s="15">
        <v>7943</v>
      </c>
      <c r="L12" s="13">
        <f t="shared" si="1"/>
        <v>82083</v>
      </c>
      <c r="M12" s="60"/>
    </row>
    <row r="13" spans="1:13" ht="17.25" customHeight="1">
      <c r="A13" s="14" t="s">
        <v>71</v>
      </c>
      <c r="B13" s="15">
        <f>+B11-B12</f>
        <v>36115</v>
      </c>
      <c r="C13" s="15">
        <f aca="true" t="shared" si="3" ref="C13:K13">+C11-C12</f>
        <v>49966</v>
      </c>
      <c r="D13" s="15">
        <f t="shared" si="3"/>
        <v>152835</v>
      </c>
      <c r="E13" s="15">
        <f t="shared" si="3"/>
        <v>115931</v>
      </c>
      <c r="F13" s="15">
        <f t="shared" si="3"/>
        <v>135125</v>
      </c>
      <c r="G13" s="15">
        <f t="shared" si="3"/>
        <v>63029</v>
      </c>
      <c r="H13" s="15">
        <f t="shared" si="3"/>
        <v>34685</v>
      </c>
      <c r="I13" s="15">
        <f t="shared" si="3"/>
        <v>64641</v>
      </c>
      <c r="J13" s="15">
        <f t="shared" si="3"/>
        <v>40468</v>
      </c>
      <c r="K13" s="15">
        <f t="shared" si="3"/>
        <v>107614</v>
      </c>
      <c r="L13" s="13">
        <f t="shared" si="1"/>
        <v>800409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1.214028219935147</v>
      </c>
      <c r="C18" s="22">
        <v>1.172583946652228</v>
      </c>
      <c r="D18" s="22">
        <v>1.085588956254429</v>
      </c>
      <c r="E18" s="22">
        <v>1.113278984251925</v>
      </c>
      <c r="F18" s="22">
        <v>1.250677660634211</v>
      </c>
      <c r="G18" s="22">
        <v>1.120885483879876</v>
      </c>
      <c r="H18" s="22">
        <v>1.075140781170921</v>
      </c>
      <c r="I18" s="22">
        <v>1.103539635103859</v>
      </c>
      <c r="J18" s="22">
        <v>1.312738144499334</v>
      </c>
      <c r="K18" s="22">
        <v>1.106152094901538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436568.25</v>
      </c>
      <c r="C20" s="25">
        <f aca="true" t="shared" si="4" ref="C20:K20">SUM(C21:C30)</f>
        <v>295493.18</v>
      </c>
      <c r="D20" s="25">
        <f t="shared" si="4"/>
        <v>1015529.9000000001</v>
      </c>
      <c r="E20" s="25">
        <f t="shared" si="4"/>
        <v>806215.62</v>
      </c>
      <c r="F20" s="25">
        <f t="shared" si="4"/>
        <v>909215.18</v>
      </c>
      <c r="G20" s="25">
        <f t="shared" si="4"/>
        <v>432440.11</v>
      </c>
      <c r="H20" s="25">
        <f t="shared" si="4"/>
        <v>247630.91999999995</v>
      </c>
      <c r="I20" s="25">
        <f t="shared" si="4"/>
        <v>362290.36</v>
      </c>
      <c r="J20" s="25">
        <f t="shared" si="4"/>
        <v>306681.39999999997</v>
      </c>
      <c r="K20" s="25">
        <f t="shared" si="4"/>
        <v>550732.62</v>
      </c>
      <c r="L20" s="25">
        <f>SUM(B20:K20)</f>
        <v>5362797.540000001</v>
      </c>
      <c r="M20"/>
    </row>
    <row r="21" spans="1:13" ht="17.25" customHeight="1">
      <c r="A21" s="26" t="s">
        <v>22</v>
      </c>
      <c r="B21" s="56">
        <f>ROUND((B15+B16)*B7,2)</f>
        <v>328809.29</v>
      </c>
      <c r="C21" s="56">
        <f aca="true" t="shared" si="5" ref="C21:K21">ROUND((C15+C16)*C7,2)</f>
        <v>241594.07</v>
      </c>
      <c r="D21" s="56">
        <f t="shared" si="5"/>
        <v>885863.8</v>
      </c>
      <c r="E21" s="56">
        <f t="shared" si="5"/>
        <v>690506.86</v>
      </c>
      <c r="F21" s="56">
        <f t="shared" si="5"/>
        <v>692109.21</v>
      </c>
      <c r="G21" s="56">
        <f t="shared" si="5"/>
        <v>367074.61</v>
      </c>
      <c r="H21" s="56">
        <f t="shared" si="5"/>
        <v>217881.86</v>
      </c>
      <c r="I21" s="56">
        <f t="shared" si="5"/>
        <v>316718.25</v>
      </c>
      <c r="J21" s="56">
        <f t="shared" si="5"/>
        <v>221642.25</v>
      </c>
      <c r="K21" s="56">
        <f t="shared" si="5"/>
        <v>474168.94</v>
      </c>
      <c r="L21" s="33">
        <f aca="true" t="shared" si="6" ref="L21:L28">SUM(B21:K21)</f>
        <v>4436369.14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70374.47</v>
      </c>
      <c r="C22" s="33">
        <f t="shared" si="7"/>
        <v>41695.26</v>
      </c>
      <c r="D22" s="33">
        <f t="shared" si="7"/>
        <v>75820.16</v>
      </c>
      <c r="E22" s="33">
        <f t="shared" si="7"/>
        <v>78219.92</v>
      </c>
      <c r="F22" s="33">
        <f t="shared" si="7"/>
        <v>173496.32</v>
      </c>
      <c r="G22" s="33">
        <f t="shared" si="7"/>
        <v>44373.99</v>
      </c>
      <c r="H22" s="33">
        <f t="shared" si="7"/>
        <v>16371.81</v>
      </c>
      <c r="I22" s="33">
        <f t="shared" si="7"/>
        <v>32792.89</v>
      </c>
      <c r="J22" s="33">
        <f t="shared" si="7"/>
        <v>69315.99</v>
      </c>
      <c r="K22" s="33">
        <f t="shared" si="7"/>
        <v>50334.03</v>
      </c>
      <c r="L22" s="33">
        <f t="shared" si="6"/>
        <v>652794.84</v>
      </c>
      <c r="M22"/>
    </row>
    <row r="23" spans="1:13" ht="17.25" customHeight="1">
      <c r="A23" s="27" t="s">
        <v>24</v>
      </c>
      <c r="B23" s="33">
        <v>1063.17</v>
      </c>
      <c r="C23" s="33">
        <v>9502.11</v>
      </c>
      <c r="D23" s="33">
        <v>47331.73</v>
      </c>
      <c r="E23" s="33">
        <v>31574.45</v>
      </c>
      <c r="F23" s="33">
        <v>37461.87</v>
      </c>
      <c r="G23" s="33">
        <v>19789.28</v>
      </c>
      <c r="H23" s="33">
        <v>10764.62</v>
      </c>
      <c r="I23" s="33">
        <v>9918.69</v>
      </c>
      <c r="J23" s="33">
        <v>10963.97</v>
      </c>
      <c r="K23" s="33">
        <v>20931.21</v>
      </c>
      <c r="L23" s="33">
        <f t="shared" si="6"/>
        <v>199301.1</v>
      </c>
      <c r="M23"/>
    </row>
    <row r="24" spans="1:13" ht="17.25" customHeight="1">
      <c r="A24" s="27" t="s">
        <v>25</v>
      </c>
      <c r="B24" s="33">
        <v>1892.12</v>
      </c>
      <c r="C24" s="29">
        <v>1892.12</v>
      </c>
      <c r="D24" s="29">
        <v>3784.24</v>
      </c>
      <c r="E24" s="29">
        <v>3784.24</v>
      </c>
      <c r="F24" s="33">
        <v>3784.24</v>
      </c>
      <c r="G24" s="29">
        <v>0</v>
      </c>
      <c r="H24" s="33">
        <v>1892.12</v>
      </c>
      <c r="I24" s="29">
        <v>1892.12</v>
      </c>
      <c r="J24" s="29">
        <v>3784.24</v>
      </c>
      <c r="K24" s="29">
        <v>3784.24</v>
      </c>
      <c r="L24" s="33">
        <f t="shared" si="6"/>
        <v>26489.679999999993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631.64</v>
      </c>
      <c r="C26" s="33">
        <v>427.88</v>
      </c>
      <c r="D26" s="33">
        <v>1467.03</v>
      </c>
      <c r="E26" s="33">
        <v>1164.31</v>
      </c>
      <c r="F26" s="33">
        <v>1312.76</v>
      </c>
      <c r="G26" s="33">
        <v>625.82</v>
      </c>
      <c r="H26" s="33">
        <v>358.02</v>
      </c>
      <c r="I26" s="33">
        <v>523.94</v>
      </c>
      <c r="J26" s="33">
        <v>442.44</v>
      </c>
      <c r="K26" s="33">
        <v>794.64</v>
      </c>
      <c r="L26" s="33">
        <f t="shared" si="6"/>
        <v>7748.48</v>
      </c>
      <c r="M26" s="60"/>
    </row>
    <row r="27" spans="1:13" ht="17.25" customHeight="1">
      <c r="A27" s="27" t="s">
        <v>74</v>
      </c>
      <c r="B27" s="33">
        <v>349.08</v>
      </c>
      <c r="C27" s="33">
        <v>265.52</v>
      </c>
      <c r="D27" s="33">
        <v>861.26</v>
      </c>
      <c r="E27" s="33">
        <v>658.64</v>
      </c>
      <c r="F27" s="33">
        <v>718.43</v>
      </c>
      <c r="G27" s="33">
        <v>401.74</v>
      </c>
      <c r="H27" s="33">
        <v>246.27</v>
      </c>
      <c r="I27" s="33">
        <v>303.1</v>
      </c>
      <c r="J27" s="33">
        <v>365.31</v>
      </c>
      <c r="K27" s="33">
        <v>492.56</v>
      </c>
      <c r="L27" s="33">
        <f t="shared" si="6"/>
        <v>4661.910000000001</v>
      </c>
      <c r="M27" s="60"/>
    </row>
    <row r="28" spans="1:13" ht="17.25" customHeight="1">
      <c r="A28" s="27" t="s">
        <v>75</v>
      </c>
      <c r="B28" s="33">
        <v>157</v>
      </c>
      <c r="C28" s="33">
        <v>116.22</v>
      </c>
      <c r="D28" s="33">
        <v>401.68</v>
      </c>
      <c r="E28" s="33">
        <v>307.2</v>
      </c>
      <c r="F28" s="33">
        <v>332.35</v>
      </c>
      <c r="G28" s="33">
        <v>174.67</v>
      </c>
      <c r="H28" s="33">
        <v>116.22</v>
      </c>
      <c r="I28" s="33">
        <v>141.37</v>
      </c>
      <c r="J28" s="33">
        <v>167.2</v>
      </c>
      <c r="K28" s="33">
        <v>227</v>
      </c>
      <c r="L28" s="33">
        <f t="shared" si="6"/>
        <v>2140.9100000000008</v>
      </c>
      <c r="M28" s="60"/>
    </row>
    <row r="29" spans="1:13" ht="17.25" customHeight="1">
      <c r="A29" s="27" t="s">
        <v>85</v>
      </c>
      <c r="B29" s="33">
        <v>33291.48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33291.48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-123416.31999999999</v>
      </c>
      <c r="C32" s="33">
        <f t="shared" si="8"/>
        <v>-16038</v>
      </c>
      <c r="D32" s="33">
        <f t="shared" si="8"/>
        <v>-49737.6</v>
      </c>
      <c r="E32" s="33">
        <f t="shared" si="8"/>
        <v>-798646.3200000001</v>
      </c>
      <c r="F32" s="33">
        <f t="shared" si="8"/>
        <v>-877882</v>
      </c>
      <c r="G32" s="33">
        <f t="shared" si="8"/>
        <v>-23060.4</v>
      </c>
      <c r="H32" s="33">
        <f t="shared" si="8"/>
        <v>-10472</v>
      </c>
      <c r="I32" s="33">
        <f t="shared" si="8"/>
        <v>-329968.8</v>
      </c>
      <c r="J32" s="33">
        <f t="shared" si="8"/>
        <v>-12232</v>
      </c>
      <c r="K32" s="33">
        <f t="shared" si="8"/>
        <v>-29128</v>
      </c>
      <c r="L32" s="33">
        <f aca="true" t="shared" si="9" ref="L32:L39">SUM(B32:K32)</f>
        <v>-2270581.44</v>
      </c>
      <c r="M32"/>
    </row>
    <row r="33" spans="1:13" ht="18.75" customHeight="1">
      <c r="A33" s="27" t="s">
        <v>28</v>
      </c>
      <c r="B33" s="33">
        <f>B34+B35+B36+B37</f>
        <v>-14801.6</v>
      </c>
      <c r="C33" s="33">
        <f aca="true" t="shared" si="10" ref="C33:K33">C34+C35+C36+C37</f>
        <v>-16038</v>
      </c>
      <c r="D33" s="33">
        <f t="shared" si="10"/>
        <v>-49737.6</v>
      </c>
      <c r="E33" s="33">
        <f t="shared" si="10"/>
        <v>-36480.4</v>
      </c>
      <c r="F33" s="33">
        <f t="shared" si="10"/>
        <v>-35882</v>
      </c>
      <c r="G33" s="33">
        <f t="shared" si="10"/>
        <v>-23060.4</v>
      </c>
      <c r="H33" s="33">
        <f t="shared" si="10"/>
        <v>-10472</v>
      </c>
      <c r="I33" s="33">
        <f t="shared" si="10"/>
        <v>-14968.8</v>
      </c>
      <c r="J33" s="33">
        <f t="shared" si="10"/>
        <v>-12232</v>
      </c>
      <c r="K33" s="33">
        <f t="shared" si="10"/>
        <v>-29128</v>
      </c>
      <c r="L33" s="33">
        <f t="shared" si="9"/>
        <v>-242800.8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-14801.6</v>
      </c>
      <c r="C34" s="33">
        <f t="shared" si="11"/>
        <v>-16038</v>
      </c>
      <c r="D34" s="33">
        <f t="shared" si="11"/>
        <v>-49737.6</v>
      </c>
      <c r="E34" s="33">
        <f t="shared" si="11"/>
        <v>-36480.4</v>
      </c>
      <c r="F34" s="33">
        <f t="shared" si="11"/>
        <v>-35882</v>
      </c>
      <c r="G34" s="33">
        <f t="shared" si="11"/>
        <v>-23060.4</v>
      </c>
      <c r="H34" s="33">
        <f t="shared" si="11"/>
        <v>-10472</v>
      </c>
      <c r="I34" s="33">
        <f t="shared" si="11"/>
        <v>-14968.8</v>
      </c>
      <c r="J34" s="33">
        <f t="shared" si="11"/>
        <v>-12232</v>
      </c>
      <c r="K34" s="33">
        <f t="shared" si="11"/>
        <v>-29128</v>
      </c>
      <c r="L34" s="33">
        <f t="shared" si="9"/>
        <v>-242800.8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0</v>
      </c>
      <c r="J37" s="17">
        <v>0</v>
      </c>
      <c r="K37" s="17">
        <v>0</v>
      </c>
      <c r="L37" s="33">
        <f t="shared" si="9"/>
        <v>0</v>
      </c>
      <c r="M37"/>
    </row>
    <row r="38" spans="1:13" s="36" customFormat="1" ht="18.75" customHeight="1">
      <c r="A38" s="27" t="s">
        <v>32</v>
      </c>
      <c r="B38" s="38">
        <f>SUM(B39:B50)</f>
        <v>-108614.71999999999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-762165.92</v>
      </c>
      <c r="F38" s="38">
        <f t="shared" si="12"/>
        <v>-842000</v>
      </c>
      <c r="G38" s="38">
        <f t="shared" si="12"/>
        <v>0</v>
      </c>
      <c r="H38" s="38">
        <f t="shared" si="12"/>
        <v>0</v>
      </c>
      <c r="I38" s="38">
        <f t="shared" si="12"/>
        <v>-315000</v>
      </c>
      <c r="J38" s="38">
        <f t="shared" si="12"/>
        <v>0</v>
      </c>
      <c r="K38" s="38">
        <f t="shared" si="12"/>
        <v>0</v>
      </c>
      <c r="L38" s="33">
        <f t="shared" si="9"/>
        <v>-2027780.6400000001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-27034.01</v>
      </c>
      <c r="C40" s="17">
        <v>0</v>
      </c>
      <c r="D40" s="17">
        <v>0</v>
      </c>
      <c r="E40" s="33">
        <v>-6165.92</v>
      </c>
      <c r="F40" s="28">
        <v>0</v>
      </c>
      <c r="G40" s="28">
        <v>0</v>
      </c>
      <c r="H40" s="33">
        <v>0</v>
      </c>
      <c r="I40" s="17">
        <v>0</v>
      </c>
      <c r="J40" s="28">
        <v>0</v>
      </c>
      <c r="K40" s="17">
        <v>0</v>
      </c>
      <c r="L40" s="33">
        <f>SUM(B40:K40)</f>
        <v>-33199.93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-756000</v>
      </c>
      <c r="F48" s="17">
        <v>-842000</v>
      </c>
      <c r="G48" s="17">
        <v>0</v>
      </c>
      <c r="H48" s="17">
        <v>0</v>
      </c>
      <c r="I48" s="17">
        <v>-315000</v>
      </c>
      <c r="J48" s="17">
        <v>0</v>
      </c>
      <c r="K48" s="17">
        <v>0</v>
      </c>
      <c r="L48" s="17">
        <f>SUM(B48:K48)</f>
        <v>-1913000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313151.93</v>
      </c>
      <c r="C56" s="41">
        <f t="shared" si="16"/>
        <v>279455.18</v>
      </c>
      <c r="D56" s="41">
        <f t="shared" si="16"/>
        <v>965792.3000000002</v>
      </c>
      <c r="E56" s="41">
        <f t="shared" si="16"/>
        <v>7569.29999999993</v>
      </c>
      <c r="F56" s="41">
        <f t="shared" si="16"/>
        <v>31333.18000000005</v>
      </c>
      <c r="G56" s="41">
        <f t="shared" si="16"/>
        <v>409379.70999999996</v>
      </c>
      <c r="H56" s="41">
        <f t="shared" si="16"/>
        <v>237158.91999999995</v>
      </c>
      <c r="I56" s="41">
        <f t="shared" si="16"/>
        <v>32321.559999999998</v>
      </c>
      <c r="J56" s="41">
        <f t="shared" si="16"/>
        <v>294449.39999999997</v>
      </c>
      <c r="K56" s="41">
        <f t="shared" si="16"/>
        <v>521604.62</v>
      </c>
      <c r="L56" s="42">
        <f t="shared" si="14"/>
        <v>3092216.1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313151.93</v>
      </c>
      <c r="C62" s="41">
        <f aca="true" t="shared" si="18" ref="C62:J62">SUM(C63:C74)</f>
        <v>279455.18</v>
      </c>
      <c r="D62" s="41">
        <f t="shared" si="18"/>
        <v>965792.2979773658</v>
      </c>
      <c r="E62" s="41">
        <f t="shared" si="18"/>
        <v>7569.295683931443</v>
      </c>
      <c r="F62" s="41">
        <f t="shared" si="18"/>
        <v>31333.177642513998</v>
      </c>
      <c r="G62" s="41">
        <f t="shared" si="18"/>
        <v>409379.7118205462</v>
      </c>
      <c r="H62" s="41">
        <f t="shared" si="18"/>
        <v>237158.92314792075</v>
      </c>
      <c r="I62" s="41">
        <f>SUM(I63:I79)</f>
        <v>32321.5620345106</v>
      </c>
      <c r="J62" s="41">
        <f t="shared" si="18"/>
        <v>294449.3959856409</v>
      </c>
      <c r="K62" s="41">
        <f>SUM(K63:K76)</f>
        <v>521604.61</v>
      </c>
      <c r="L62" s="46">
        <f>SUM(B62:K62)</f>
        <v>3092216.08429243</v>
      </c>
      <c r="M62" s="40"/>
    </row>
    <row r="63" spans="1:13" ht="18.75" customHeight="1">
      <c r="A63" s="47" t="s">
        <v>46</v>
      </c>
      <c r="B63" s="48">
        <v>313151.93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313151.93</v>
      </c>
      <c r="M63"/>
    </row>
    <row r="64" spans="1:13" ht="18.75" customHeight="1">
      <c r="A64" s="47" t="s">
        <v>55</v>
      </c>
      <c r="B64" s="17">
        <v>0</v>
      </c>
      <c r="C64" s="48">
        <v>244802.74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244802.74</v>
      </c>
      <c r="M64"/>
    </row>
    <row r="65" spans="1:13" ht="18.75" customHeight="1">
      <c r="A65" s="47" t="s">
        <v>56</v>
      </c>
      <c r="B65" s="17">
        <v>0</v>
      </c>
      <c r="C65" s="48">
        <v>34652.44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34652.44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965792.2979773658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965792.2979773658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7569.295683931443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7569.295683931443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31333.177642513998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31333.177642513998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409379.7118205462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409379.7118205462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237158.92314792075</v>
      </c>
      <c r="I70" s="17">
        <v>0</v>
      </c>
      <c r="J70" s="17">
        <v>0</v>
      </c>
      <c r="K70" s="17">
        <v>0</v>
      </c>
      <c r="L70" s="46">
        <f t="shared" si="19"/>
        <v>237158.92314792075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32321.5620345106</v>
      </c>
      <c r="J71" s="17">
        <v>0</v>
      </c>
      <c r="K71" s="17">
        <v>0</v>
      </c>
      <c r="L71" s="46">
        <f t="shared" si="19"/>
        <v>32321.5620345106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294449.3959856409</v>
      </c>
      <c r="K72" s="17">
        <v>0</v>
      </c>
      <c r="L72" s="46">
        <f t="shared" si="19"/>
        <v>294449.3959856409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286100.13</v>
      </c>
      <c r="L73" s="46">
        <f t="shared" si="19"/>
        <v>286100.13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235504.48</v>
      </c>
      <c r="L74" s="46">
        <f t="shared" si="19"/>
        <v>235504.48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2024-02-22T20:18:13Z</dcterms:modified>
  <cp:category/>
  <cp:version/>
  <cp:contentType/>
  <cp:contentStatus/>
</cp:coreProperties>
</file>