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<sst xmlns="http://schemas.openxmlformats.org/spreadsheetml/2006/main" count="87" uniqueCount="86">
  <si>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</si>
  <si>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</si>
  <si>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</si>
  <si>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</si>
  <si>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</si>
  <si>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</si>
  <si>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</si>
  <si>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</si>
  <si>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</si>
  <si>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</si>
  <si>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</si>
  <si>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</si>
  <si>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</si>
  <si>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</si>
  <si>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</si>
  <si>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</si>
  <si>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</si>
  <si>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</si>
  <si>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</si>
  <si>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</si>
  <si>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</si>
  <si>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</si>
  <si>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</si>
  <si>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</si>
  <si>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</si>
  <si>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</si>
  <si>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</si>
  <si>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</si>
  <si>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</si>
  <si>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</si>
  <si>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</si>
  <si>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</si>
  <si>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</si>
  <si>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</si>
  <si>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</si>
  <si>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</si>
  <si>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</si>
  <si>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</si>
  <si>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</si>
  <si>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</si>
  <si>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</si>
  <si>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</si>
  <si>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</si>
  <si>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</si>
  <si>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</si>
  <si>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</si>
  <si>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</si>
  <si>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</si>
  <si>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</si>
  <si>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</si>
  <si>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</si>
  <si>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</si>
  <si>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</si>
  <si>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</si>
  <si>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</si>
  <si>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</si>
  <si>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</si>
  <si>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</si>
  <si>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</si>
  <si>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</si>
  <si>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</si>
  <si>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</si>
  <si>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</si>
  <si>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</si>
  <si>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</si>
  <si>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</si>
  <si>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</si>
  <si>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</si>
  <si>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</si>
  <si>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</si>
  <si>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</si>
  <si>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</si>
  <si>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</si>
  <si>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</si>
  <si>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</si>
  <si>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</si>
  <si>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</si>
  <si>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</si>
  <si>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</si>
  <si>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</si>
  <si>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</si>
  <si>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</si>
  <si>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</si>
  <si>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</si>
  <si>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14/02/24 - VENCIMENTO 21/02/24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</si>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</sst>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66490</v>
      </c>
      <c r="C7" s="10">
        <f aca="true" t="shared" si="0" ref="C7:K7">C8+C11</f>
        <v>85104</v>
      </c>
      <c r="D7" s="10">
        <f t="shared" si="0"/>
        <v>248533</v>
      </c>
      <c r="E7" s="10">
        <f t="shared" si="0"/>
        <v>196630</v>
      </c>
      <c r="F7" s="10">
        <f t="shared" si="0"/>
        <v>209023</v>
      </c>
      <c r="G7" s="10">
        <f t="shared" si="0"/>
        <v>115889</v>
      </c>
      <c r="H7" s="10">
        <f t="shared" si="0"/>
        <v>68077</v>
      </c>
      <c r="I7" s="10">
        <f t="shared" si="0"/>
        <v>98862</v>
      </c>
      <c r="J7" s="10">
        <f t="shared" si="0"/>
        <v>85165</v>
      </c>
      <c r="K7" s="10">
        <f t="shared" si="0"/>
        <v>170352</v>
      </c>
      <c r="L7" s="10">
        <f aca="true" t="shared" si="1" ref="L7:L13">SUM(B7:K7)</f>
        <v>1344125</v>
      </c>
      <c r="M7" s="11"/>
    </row>
    <row r="8" spans="1:13" ht="17.25" customHeight="1">
      <c r="A8" s="12" t="s">
        <v>81</v>
      </c>
      <c r="B8" s="13">
        <f>B9+B10</f>
        <v>3730</v>
      </c>
      <c r="C8" s="13">
        <f aca="true" t="shared" si="2" ref="C8:K8">C9+C10</f>
        <v>4184</v>
      </c>
      <c r="D8" s="13">
        <f t="shared" si="2"/>
        <v>12685</v>
      </c>
      <c r="E8" s="13">
        <f t="shared" si="2"/>
        <v>9150</v>
      </c>
      <c r="F8" s="13">
        <f t="shared" si="2"/>
        <v>8235</v>
      </c>
      <c r="G8" s="13">
        <f t="shared" si="2"/>
        <v>6511</v>
      </c>
      <c r="H8" s="13">
        <f t="shared" si="2"/>
        <v>3223</v>
      </c>
      <c r="I8" s="13">
        <f t="shared" si="2"/>
        <v>3804</v>
      </c>
      <c r="J8" s="13">
        <f t="shared" si="2"/>
        <v>3839</v>
      </c>
      <c r="K8" s="13">
        <f t="shared" si="2"/>
        <v>7827</v>
      </c>
      <c r="L8" s="13">
        <f t="shared" si="1"/>
        <v>63188</v>
      </c>
      <c r="M8"/>
    </row>
    <row r="9" spans="1:13" ht="17.25" customHeight="1">
      <c r="A9" s="14" t="s">
        <v>18</v>
      </c>
      <c r="B9" s="15">
        <v>3728</v>
      </c>
      <c r="C9" s="15">
        <v>4184</v>
      </c>
      <c r="D9" s="15">
        <v>12685</v>
      </c>
      <c r="E9" s="15">
        <v>9150</v>
      </c>
      <c r="F9" s="15">
        <v>8235</v>
      </c>
      <c r="G9" s="15">
        <v>6511</v>
      </c>
      <c r="H9" s="15">
        <v>3165</v>
      </c>
      <c r="I9" s="15">
        <v>3804</v>
      </c>
      <c r="J9" s="15">
        <v>3839</v>
      </c>
      <c r="K9" s="15">
        <v>7827</v>
      </c>
      <c r="L9" s="13">
        <f t="shared" si="1"/>
        <v>63128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58</v>
      </c>
      <c r="I10" s="15">
        <v>0</v>
      </c>
      <c r="J10" s="15">
        <v>0</v>
      </c>
      <c r="K10" s="15">
        <v>0</v>
      </c>
      <c r="L10" s="13">
        <f t="shared" si="1"/>
        <v>60</v>
      </c>
      <c r="M10"/>
    </row>
    <row r="11" spans="1:13" ht="17.25" customHeight="1">
      <c r="A11" s="12" t="s">
        <v>70</v>
      </c>
      <c r="B11" s="15">
        <v>62760</v>
      </c>
      <c r="C11" s="15">
        <v>80920</v>
      </c>
      <c r="D11" s="15">
        <v>235848</v>
      </c>
      <c r="E11" s="15">
        <v>187480</v>
      </c>
      <c r="F11" s="15">
        <v>200788</v>
      </c>
      <c r="G11" s="15">
        <v>109378</v>
      </c>
      <c r="H11" s="15">
        <v>64854</v>
      </c>
      <c r="I11" s="15">
        <v>95058</v>
      </c>
      <c r="J11" s="15">
        <v>81326</v>
      </c>
      <c r="K11" s="15">
        <v>162525</v>
      </c>
      <c r="L11" s="13">
        <f t="shared" si="1"/>
        <v>1280937</v>
      </c>
      <c r="M11" s="60"/>
    </row>
    <row r="12" spans="1:13" ht="17.25" customHeight="1">
      <c r="A12" s="14" t="s">
        <v>83</v>
      </c>
      <c r="B12" s="15">
        <v>7396</v>
      </c>
      <c r="C12" s="15">
        <v>6132</v>
      </c>
      <c r="D12" s="15">
        <v>21220</v>
      </c>
      <c r="E12" s="15">
        <v>19667</v>
      </c>
      <c r="F12" s="15">
        <v>17976</v>
      </c>
      <c r="G12" s="15">
        <v>10316</v>
      </c>
      <c r="H12" s="15">
        <v>5836</v>
      </c>
      <c r="I12" s="15">
        <v>5201</v>
      </c>
      <c r="J12" s="15">
        <v>6063</v>
      </c>
      <c r="K12" s="15">
        <v>10927</v>
      </c>
      <c r="L12" s="13">
        <f t="shared" si="1"/>
        <v>110734</v>
      </c>
      <c r="M12" s="60"/>
    </row>
    <row r="13" spans="1:13" ht="17.25" customHeight="1">
      <c r="A13" s="14" t="s">
        <v>71</v>
      </c>
      <c r="B13" s="15">
        <f>+B11-B12</f>
        <v>55364</v>
      </c>
      <c r="C13" s="15">
        <f aca="true" t="shared" si="3" ref="C13:K13">+C11-C12</f>
        <v>74788</v>
      </c>
      <c r="D13" s="15">
        <f t="shared" si="3"/>
        <v>214628</v>
      </c>
      <c r="E13" s="15">
        <f t="shared" si="3"/>
        <v>167813</v>
      </c>
      <c r="F13" s="15">
        <f t="shared" si="3"/>
        <v>182812</v>
      </c>
      <c r="G13" s="15">
        <f t="shared" si="3"/>
        <v>99062</v>
      </c>
      <c r="H13" s="15">
        <f t="shared" si="3"/>
        <v>59018</v>
      </c>
      <c r="I13" s="15">
        <f t="shared" si="3"/>
        <v>89857</v>
      </c>
      <c r="J13" s="15">
        <f t="shared" si="3"/>
        <v>75263</v>
      </c>
      <c r="K13" s="15">
        <f t="shared" si="3"/>
        <v>151598</v>
      </c>
      <c r="L13" s="13">
        <f t="shared" si="1"/>
        <v>1170203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1.505653914807057</v>
      </c>
      <c r="C18" s="22">
        <v>1.417689382503938</v>
      </c>
      <c r="D18" s="22">
        <v>1.317259557759392</v>
      </c>
      <c r="E18" s="22">
        <v>1.363175952026413</v>
      </c>
      <c r="F18" s="22">
        <v>1.442272539743011</v>
      </c>
      <c r="G18" s="22">
        <v>1.42507528300531</v>
      </c>
      <c r="H18" s="22">
        <v>1.308702197687716</v>
      </c>
      <c r="I18" s="22">
        <v>1.309445438957323</v>
      </c>
      <c r="J18" s="22">
        <v>1.718254099492016</v>
      </c>
      <c r="K18" s="22">
        <v>1.312015961813458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772694.38</v>
      </c>
      <c r="C20" s="25">
        <f aca="true" t="shared" si="4" ref="C20:K20">SUM(C21:C30)</f>
        <v>515074.10000000003</v>
      </c>
      <c r="D20" s="25">
        <f t="shared" si="4"/>
        <v>1681377</v>
      </c>
      <c r="E20" s="25">
        <f t="shared" si="4"/>
        <v>1377135.0299999998</v>
      </c>
      <c r="F20" s="25">
        <f t="shared" si="4"/>
        <v>1388620.72</v>
      </c>
      <c r="G20" s="25">
        <f t="shared" si="4"/>
        <v>832712.4900000001</v>
      </c>
      <c r="H20" s="25">
        <f t="shared" si="4"/>
        <v>497120.48000000004</v>
      </c>
      <c r="I20" s="25">
        <f t="shared" si="4"/>
        <v>588920.05</v>
      </c>
      <c r="J20" s="25">
        <f t="shared" si="4"/>
        <v>722447.62</v>
      </c>
      <c r="K20" s="25">
        <f t="shared" si="4"/>
        <v>901300.8900000001</v>
      </c>
      <c r="L20" s="25">
        <f>SUM(B20:K20)</f>
        <v>9277402.76</v>
      </c>
      <c r="M20"/>
    </row>
    <row r="21" spans="1:13" ht="17.25" customHeight="1">
      <c r="A21" s="26" t="s">
        <v>22</v>
      </c>
      <c r="B21" s="56">
        <f>ROUND((B15+B16)*B7,2)</f>
        <v>487165.58</v>
      </c>
      <c r="C21" s="56">
        <f aca="true" t="shared" si="5" ref="C21:K21">ROUND((C15+C16)*C7,2)</f>
        <v>351079.53</v>
      </c>
      <c r="D21" s="56">
        <f t="shared" si="5"/>
        <v>1220272.18</v>
      </c>
      <c r="E21" s="56">
        <f t="shared" si="5"/>
        <v>977919.64</v>
      </c>
      <c r="F21" s="56">
        <f t="shared" si="5"/>
        <v>918530.67</v>
      </c>
      <c r="G21" s="56">
        <f t="shared" si="5"/>
        <v>559964.06</v>
      </c>
      <c r="H21" s="56">
        <f t="shared" si="5"/>
        <v>362339.83</v>
      </c>
      <c r="I21" s="56">
        <f t="shared" si="5"/>
        <v>436268.12</v>
      </c>
      <c r="J21" s="56">
        <f t="shared" si="5"/>
        <v>404755.18</v>
      </c>
      <c r="K21" s="56">
        <f t="shared" si="5"/>
        <v>661136.11</v>
      </c>
      <c r="L21" s="33">
        <f aca="true" t="shared" si="6" ref="L21:L28">SUM(B21:K21)</f>
        <v>6379430.9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246337.18</v>
      </c>
      <c r="C22" s="33">
        <f t="shared" si="7"/>
        <v>146642.19</v>
      </c>
      <c r="D22" s="33">
        <f t="shared" si="7"/>
        <v>387143.01</v>
      </c>
      <c r="E22" s="33">
        <f t="shared" si="7"/>
        <v>355156.9</v>
      </c>
      <c r="F22" s="33">
        <f t="shared" si="7"/>
        <v>406240.89</v>
      </c>
      <c r="G22" s="33">
        <f t="shared" si="7"/>
        <v>238026.88</v>
      </c>
      <c r="H22" s="33">
        <f t="shared" si="7"/>
        <v>111855.1</v>
      </c>
      <c r="I22" s="33">
        <f t="shared" si="7"/>
        <v>135001.18</v>
      </c>
      <c r="J22" s="33">
        <f t="shared" si="7"/>
        <v>290717.07</v>
      </c>
      <c r="K22" s="33">
        <f t="shared" si="7"/>
        <v>206285.02</v>
      </c>
      <c r="L22" s="33">
        <f t="shared" si="6"/>
        <v>2523405.42</v>
      </c>
      <c r="M22"/>
    </row>
    <row r="23" spans="1:13" ht="17.25" customHeight="1">
      <c r="A23" s="27" t="s">
        <v>24</v>
      </c>
      <c r="B23" s="33">
        <v>2809.18</v>
      </c>
      <c r="C23" s="33">
        <v>14618.62</v>
      </c>
      <c r="D23" s="33">
        <v>67409.76</v>
      </c>
      <c r="E23" s="33">
        <v>38074.24</v>
      </c>
      <c r="F23" s="33">
        <v>57771.24</v>
      </c>
      <c r="G23" s="33">
        <v>33399.98</v>
      </c>
      <c r="H23" s="33">
        <v>20225.59</v>
      </c>
      <c r="I23" s="33">
        <v>14787.31</v>
      </c>
      <c r="J23" s="33">
        <v>22012.43</v>
      </c>
      <c r="K23" s="33">
        <v>28569.68</v>
      </c>
      <c r="L23" s="33">
        <f t="shared" si="6"/>
        <v>299678.02999999997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692.76</v>
      </c>
      <c r="C26" s="33">
        <v>459.9</v>
      </c>
      <c r="D26" s="33">
        <v>1504.87</v>
      </c>
      <c r="E26" s="33">
        <v>1234.17</v>
      </c>
      <c r="F26" s="33">
        <v>1242.9</v>
      </c>
      <c r="G26" s="33">
        <v>745.16</v>
      </c>
      <c r="H26" s="33">
        <v>445.35</v>
      </c>
      <c r="I26" s="33">
        <v>526.85</v>
      </c>
      <c r="J26" s="33">
        <v>646.19</v>
      </c>
      <c r="K26" s="33">
        <v>806.28</v>
      </c>
      <c r="L26" s="33">
        <f t="shared" si="6"/>
        <v>8304.430000000002</v>
      </c>
      <c r="M26" s="60"/>
    </row>
    <row r="27" spans="1:13" ht="17.25" customHeight="1">
      <c r="A27" s="27" t="s">
        <v>74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-125017.91999999998</v>
      </c>
      <c r="C32" s="33">
        <f t="shared" si="8"/>
        <v>-18409.6</v>
      </c>
      <c r="D32" s="33">
        <f t="shared" si="8"/>
        <v>-55814</v>
      </c>
      <c r="E32" s="33">
        <f t="shared" si="8"/>
        <v>-46425.919999999925</v>
      </c>
      <c r="F32" s="33">
        <f t="shared" si="8"/>
        <v>-36234</v>
      </c>
      <c r="G32" s="33">
        <f t="shared" si="8"/>
        <v>-28648.4</v>
      </c>
      <c r="H32" s="33">
        <f t="shared" si="8"/>
        <v>-13926</v>
      </c>
      <c r="I32" s="33">
        <f t="shared" si="8"/>
        <v>-21103.92</v>
      </c>
      <c r="J32" s="33">
        <f t="shared" si="8"/>
        <v>-16891.6</v>
      </c>
      <c r="K32" s="33">
        <f t="shared" si="8"/>
        <v>-34438.8</v>
      </c>
      <c r="L32" s="33">
        <f aca="true" t="shared" si="9" ref="L32:L39">SUM(B32:K32)</f>
        <v>-396910.1599999999</v>
      </c>
      <c r="M32"/>
    </row>
    <row r="33" spans="1:13" ht="18.75" customHeight="1">
      <c r="A33" s="27" t="s">
        <v>28</v>
      </c>
      <c r="B33" s="33">
        <f>B34+B35+B36+B37</f>
        <v>-16403.2</v>
      </c>
      <c r="C33" s="33">
        <f aca="true" t="shared" si="10" ref="C33:K33">C34+C35+C36+C37</f>
        <v>-18409.6</v>
      </c>
      <c r="D33" s="33">
        <f t="shared" si="10"/>
        <v>-55814</v>
      </c>
      <c r="E33" s="33">
        <f t="shared" si="10"/>
        <v>-40260</v>
      </c>
      <c r="F33" s="33">
        <f t="shared" si="10"/>
        <v>-36234</v>
      </c>
      <c r="G33" s="33">
        <f t="shared" si="10"/>
        <v>-28648.4</v>
      </c>
      <c r="H33" s="33">
        <f t="shared" si="10"/>
        <v>-13926</v>
      </c>
      <c r="I33" s="33">
        <f t="shared" si="10"/>
        <v>-21103.92</v>
      </c>
      <c r="J33" s="33">
        <f t="shared" si="10"/>
        <v>-16891.6</v>
      </c>
      <c r="K33" s="33">
        <f t="shared" si="10"/>
        <v>-34438.8</v>
      </c>
      <c r="L33" s="33">
        <f t="shared" si="9"/>
        <v>-282129.52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-16403.2</v>
      </c>
      <c r="C34" s="33">
        <f t="shared" si="11"/>
        <v>-18409.6</v>
      </c>
      <c r="D34" s="33">
        <f t="shared" si="11"/>
        <v>-55814</v>
      </c>
      <c r="E34" s="33">
        <f t="shared" si="11"/>
        <v>-40260</v>
      </c>
      <c r="F34" s="33">
        <f t="shared" si="11"/>
        <v>-36234</v>
      </c>
      <c r="G34" s="33">
        <f t="shared" si="11"/>
        <v>-28648.4</v>
      </c>
      <c r="H34" s="33">
        <f t="shared" si="11"/>
        <v>-13926</v>
      </c>
      <c r="I34" s="33">
        <f t="shared" si="11"/>
        <v>-16737.6</v>
      </c>
      <c r="J34" s="33">
        <f t="shared" si="11"/>
        <v>-16891.6</v>
      </c>
      <c r="K34" s="33">
        <f t="shared" si="11"/>
        <v>-34438.8</v>
      </c>
      <c r="L34" s="33">
        <f t="shared" si="9"/>
        <v>-277763.2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-4366.32</v>
      </c>
      <c r="J37" s="17">
        <v>0</v>
      </c>
      <c r="K37" s="17">
        <v>0</v>
      </c>
      <c r="L37" s="33">
        <f t="shared" si="9"/>
        <v>-4366.32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-6165.9199999999255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-114780.63999999991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647676.46</v>
      </c>
      <c r="C56" s="41">
        <f t="shared" si="16"/>
        <v>496664.50000000006</v>
      </c>
      <c r="D56" s="41">
        <f t="shared" si="16"/>
        <v>1625563</v>
      </c>
      <c r="E56" s="41">
        <f t="shared" si="16"/>
        <v>1330709.1099999999</v>
      </c>
      <c r="F56" s="41">
        <f t="shared" si="16"/>
        <v>1352386.72</v>
      </c>
      <c r="G56" s="41">
        <f t="shared" si="16"/>
        <v>804064.0900000001</v>
      </c>
      <c r="H56" s="41">
        <f t="shared" si="16"/>
        <v>483194.48000000004</v>
      </c>
      <c r="I56" s="41">
        <f t="shared" si="16"/>
        <v>567816.13</v>
      </c>
      <c r="J56" s="41">
        <f t="shared" si="16"/>
        <v>705556.02</v>
      </c>
      <c r="K56" s="41">
        <f t="shared" si="16"/>
        <v>866862.0900000001</v>
      </c>
      <c r="L56" s="42">
        <f t="shared" si="14"/>
        <v>8880492.6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647676.46</v>
      </c>
      <c r="C62" s="41">
        <f aca="true" t="shared" si="18" ref="C62:J62">SUM(C63:C74)</f>
        <v>496664.5</v>
      </c>
      <c r="D62" s="41">
        <f t="shared" si="18"/>
        <v>1625563</v>
      </c>
      <c r="E62" s="41">
        <f t="shared" si="18"/>
        <v>1330709.11</v>
      </c>
      <c r="F62" s="41">
        <f t="shared" si="18"/>
        <v>1352386.72</v>
      </c>
      <c r="G62" s="41">
        <f t="shared" si="18"/>
        <v>804064.09</v>
      </c>
      <c r="H62" s="41">
        <f t="shared" si="18"/>
        <v>483194.48</v>
      </c>
      <c r="I62" s="41">
        <f>SUM(I63:I79)</f>
        <v>567816.13</v>
      </c>
      <c r="J62" s="41">
        <f t="shared" si="18"/>
        <v>705556.02</v>
      </c>
      <c r="K62" s="41">
        <f>SUM(K63:K76)</f>
        <v>866862.0900000001</v>
      </c>
      <c r="L62" s="46">
        <f>SUM(B62:K62)</f>
        <v>8880492.6</v>
      </c>
      <c r="M62" s="40"/>
    </row>
    <row r="63" spans="1:13" ht="18.75" customHeight="1">
      <c r="A63" s="47" t="s">
        <v>46</v>
      </c>
      <c r="B63" s="48">
        <v>647676.46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647676.46</v>
      </c>
      <c r="M63"/>
    </row>
    <row r="64" spans="1:13" ht="18.75" customHeight="1">
      <c r="A64" s="47" t="s">
        <v>55</v>
      </c>
      <c r="B64" s="17">
        <v>0</v>
      </c>
      <c r="C64" s="48">
        <v>435376.1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435376.1</v>
      </c>
      <c r="M64"/>
    </row>
    <row r="65" spans="1:13" ht="18.75" customHeight="1">
      <c r="A65" s="47" t="s">
        <v>56</v>
      </c>
      <c r="B65" s="17">
        <v>0</v>
      </c>
      <c r="C65" s="48">
        <v>61288.4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61288.4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1625563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1625563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1330709.11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1330709.11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1352386.72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1352386.72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804064.09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804064.09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483194.48</v>
      </c>
      <c r="I70" s="17">
        <v>0</v>
      </c>
      <c r="J70" s="17">
        <v>0</v>
      </c>
      <c r="K70" s="17">
        <v>0</v>
      </c>
      <c r="L70" s="46">
        <f t="shared" si="19"/>
        <v>483194.48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567816.13</v>
      </c>
      <c r="J71" s="17">
        <v>0</v>
      </c>
      <c r="K71" s="17">
        <v>0</v>
      </c>
      <c r="L71" s="46">
        <f t="shared" si="19"/>
        <v>567816.13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705556.02</v>
      </c>
      <c r="K72" s="17">
        <v>0</v>
      </c>
      <c r="L72" s="46">
        <f t="shared" si="19"/>
        <v>705556.02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503040.07</v>
      </c>
      <c r="L73" s="46">
        <f t="shared" si="19"/>
        <v>503040.07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363822.02</v>
      </c>
      <c r="L74" s="46">
        <f t="shared" si="19"/>
        <v>363822.02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2024-02-20T17:52:59Z</dcterms:modified>
  <cp:category/>
  <cp:version/>
  <cp:contentType/>
  <cp:contentStatus/>
</cp:coreProperties>
</file>