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<sst xmlns="http://schemas.openxmlformats.org/spreadsheetml/2006/main" count="88" uniqueCount="87">
  <si>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</si>
  <si>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</si>
  <si>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</si>
  <si>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</si>
  <si>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</si>
  <si>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</si>
  <si>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</si>
  <si>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</si>
  <si>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</si>
  <si>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</si>
  <si>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</si>
  <si>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</si>
  <si>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</si>
  <si>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</si>
  <si>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</si>
  <si>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</si>
  <si>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</si>
  <si>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</si>
  <si>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</si>
  <si>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</si>
  <si>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</si>
  <si>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</si>
  <si>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</si>
  <si>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</si>
  <si>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</si>
  <si>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</si>
  <si>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</si>
  <si>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</si>
  <si>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</si>
  <si>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</si>
  <si>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</si>
  <si>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</si>
  <si>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</si>
  <si>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</si>
  <si>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</si>
  <si>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</si>
  <si>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</si>
  <si>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</si>
  <si>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</si>
  <si>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</si>
  <si>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</si>
  <si>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</si>
  <si>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</si>
  <si>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</si>
  <si>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</si>
  <si>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</si>
  <si>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</si>
  <si>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</si>
  <si>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</si>
  <si>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</si>
  <si>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</si>
  <si>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</si>
  <si>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</si>
  <si>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</si>
  <si>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</si>
  <si>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</si>
  <si>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</si>
  <si>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</si>
  <si>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</si>
  <si>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</si>
  <si>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</si>
  <si>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</si>
  <si>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</si>
  <si>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</si>
  <si>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</si>
  <si>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</si>
  <si>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</si>
  <si>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</si>
  <si>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</si>
  <si>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</si>
  <si>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</si>
  <si>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</si>
  <si>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</si>
  <si>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</si>
  <si>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</si>
  <si>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</si>
  <si>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</si>
  <si>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</si>
  <si>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</si>
  <si>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</si>
  <si>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</si>
  <si>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</si>
  <si>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</si>
  <si>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09/02/24 - VENCIMENTO 20/02/24</t>
  </si>
  <si>
    <t>4.9. Remuneração Veículos Elétricos</t>
  </si>
  <si>
    <t>5.3. Revisão de Remuneração pelo Transporte Coletivo ¹</t>
  </si>
  <si>
    <t>¹ Energia para tração dezembro/23 e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</si>
</sst>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80564</v>
      </c>
      <c r="C7" s="10">
        <f aca="true" t="shared" si="0" ref="C7:K7">C8+C11</f>
        <v>105610</v>
      </c>
      <c r="D7" s="10">
        <f t="shared" si="0"/>
        <v>301956</v>
      </c>
      <c r="E7" s="10">
        <f t="shared" si="0"/>
        <v>244081</v>
      </c>
      <c r="F7" s="10">
        <f t="shared" si="0"/>
        <v>253529</v>
      </c>
      <c r="G7" s="10">
        <f t="shared" si="0"/>
        <v>146722</v>
      </c>
      <c r="H7" s="10">
        <f t="shared" si="0"/>
        <v>86924</v>
      </c>
      <c r="I7" s="10">
        <f t="shared" si="0"/>
        <v>117050</v>
      </c>
      <c r="J7" s="10">
        <f t="shared" si="0"/>
        <v>110664</v>
      </c>
      <c r="K7" s="10">
        <f t="shared" si="0"/>
        <v>210605</v>
      </c>
      <c r="L7" s="10">
        <f aca="true" t="shared" si="1" ref="L7:L13">SUM(B7:K7)</f>
        <v>1657705</v>
      </c>
      <c r="M7" s="11"/>
    </row>
    <row r="8" spans="1:13" ht="17.25" customHeight="1">
      <c r="A8" s="12" t="s">
        <v>80</v>
      </c>
      <c r="B8" s="13">
        <f>B9+B10</f>
        <v>4875</v>
      </c>
      <c r="C8" s="13">
        <f aca="true" t="shared" si="2" ref="C8:K8">C9+C10</f>
        <v>5614</v>
      </c>
      <c r="D8" s="13">
        <f t="shared" si="2"/>
        <v>16239</v>
      </c>
      <c r="E8" s="13">
        <f t="shared" si="2"/>
        <v>11977</v>
      </c>
      <c r="F8" s="13">
        <f t="shared" si="2"/>
        <v>10745</v>
      </c>
      <c r="G8" s="13">
        <f t="shared" si="2"/>
        <v>8843</v>
      </c>
      <c r="H8" s="13">
        <f t="shared" si="2"/>
        <v>4490</v>
      </c>
      <c r="I8" s="13">
        <f t="shared" si="2"/>
        <v>4804</v>
      </c>
      <c r="J8" s="13">
        <f t="shared" si="2"/>
        <v>5749</v>
      </c>
      <c r="K8" s="13">
        <f t="shared" si="2"/>
        <v>10458</v>
      </c>
      <c r="L8" s="13">
        <f t="shared" si="1"/>
        <v>83794</v>
      </c>
      <c r="M8"/>
    </row>
    <row r="9" spans="1:13" ht="17.25" customHeight="1">
      <c r="A9" s="14" t="s">
        <v>18</v>
      </c>
      <c r="B9" s="15">
        <v>4875</v>
      </c>
      <c r="C9" s="15">
        <v>5614</v>
      </c>
      <c r="D9" s="15">
        <v>16239</v>
      </c>
      <c r="E9" s="15">
        <v>11977</v>
      </c>
      <c r="F9" s="15">
        <v>10745</v>
      </c>
      <c r="G9" s="15">
        <v>8843</v>
      </c>
      <c r="H9" s="15">
        <v>4411</v>
      </c>
      <c r="I9" s="15">
        <v>4804</v>
      </c>
      <c r="J9" s="15">
        <v>5749</v>
      </c>
      <c r="K9" s="15">
        <v>10458</v>
      </c>
      <c r="L9" s="13">
        <f t="shared" si="1"/>
        <v>83715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79</v>
      </c>
      <c r="I10" s="15">
        <v>0</v>
      </c>
      <c r="J10" s="15">
        <v>0</v>
      </c>
      <c r="K10" s="15">
        <v>0</v>
      </c>
      <c r="L10" s="13">
        <f t="shared" si="1"/>
        <v>79</v>
      </c>
      <c r="M10"/>
    </row>
    <row r="11" spans="1:13" ht="17.25" customHeight="1">
      <c r="A11" s="12" t="s">
        <v>69</v>
      </c>
      <c r="B11" s="15">
        <v>75689</v>
      </c>
      <c r="C11" s="15">
        <v>99996</v>
      </c>
      <c r="D11" s="15">
        <v>285717</v>
      </c>
      <c r="E11" s="15">
        <v>232104</v>
      </c>
      <c r="F11" s="15">
        <v>242784</v>
      </c>
      <c r="G11" s="15">
        <v>137879</v>
      </c>
      <c r="H11" s="15">
        <v>82434</v>
      </c>
      <c r="I11" s="15">
        <v>112246</v>
      </c>
      <c r="J11" s="15">
        <v>104915</v>
      </c>
      <c r="K11" s="15">
        <v>200147</v>
      </c>
      <c r="L11" s="13">
        <f t="shared" si="1"/>
        <v>1573911</v>
      </c>
      <c r="M11" s="60"/>
    </row>
    <row r="12" spans="1:13" ht="17.25" customHeight="1">
      <c r="A12" s="14" t="s">
        <v>82</v>
      </c>
      <c r="B12" s="15">
        <v>9183</v>
      </c>
      <c r="C12" s="15">
        <v>7940</v>
      </c>
      <c r="D12" s="15">
        <v>26460</v>
      </c>
      <c r="E12" s="15">
        <v>24784</v>
      </c>
      <c r="F12" s="15">
        <v>22093</v>
      </c>
      <c r="G12" s="15">
        <v>13749</v>
      </c>
      <c r="H12" s="15">
        <v>7863</v>
      </c>
      <c r="I12" s="15">
        <v>6691</v>
      </c>
      <c r="J12" s="15">
        <v>8188</v>
      </c>
      <c r="K12" s="15">
        <v>13849</v>
      </c>
      <c r="L12" s="13">
        <f t="shared" si="1"/>
        <v>140800</v>
      </c>
      <c r="M12" s="60"/>
    </row>
    <row r="13" spans="1:13" ht="17.25" customHeight="1">
      <c r="A13" s="14" t="s">
        <v>70</v>
      </c>
      <c r="B13" s="15">
        <f>+B11-B12</f>
        <v>66506</v>
      </c>
      <c r="C13" s="15">
        <f aca="true" t="shared" si="3" ref="C13:K13">+C11-C12</f>
        <v>92056</v>
      </c>
      <c r="D13" s="15">
        <f t="shared" si="3"/>
        <v>259257</v>
      </c>
      <c r="E13" s="15">
        <f t="shared" si="3"/>
        <v>207320</v>
      </c>
      <c r="F13" s="15">
        <f t="shared" si="3"/>
        <v>220691</v>
      </c>
      <c r="G13" s="15">
        <f t="shared" si="3"/>
        <v>124130</v>
      </c>
      <c r="H13" s="15">
        <f t="shared" si="3"/>
        <v>74571</v>
      </c>
      <c r="I13" s="15">
        <f t="shared" si="3"/>
        <v>105555</v>
      </c>
      <c r="J13" s="15">
        <f t="shared" si="3"/>
        <v>96727</v>
      </c>
      <c r="K13" s="15">
        <f t="shared" si="3"/>
        <v>186298</v>
      </c>
      <c r="L13" s="13">
        <f t="shared" si="1"/>
        <v>1433111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1.644075699079825</v>
      </c>
      <c r="C18" s="22">
        <v>1.480605717431154</v>
      </c>
      <c r="D18" s="22">
        <v>1.394110251280161</v>
      </c>
      <c r="E18" s="22">
        <v>1.406407711320231</v>
      </c>
      <c r="F18" s="22">
        <v>1.499964889977847</v>
      </c>
      <c r="G18" s="22">
        <v>1.484139632224267</v>
      </c>
      <c r="H18" s="22">
        <v>1.35020773914082</v>
      </c>
      <c r="I18" s="22">
        <v>1.382123186062467</v>
      </c>
      <c r="J18" s="22">
        <v>1.783767874529817</v>
      </c>
      <c r="K18" s="22">
        <v>1.365532470169528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1009656.58</v>
      </c>
      <c r="C20" s="25">
        <f aca="true" t="shared" si="4" ref="C20:K20">SUM(C21:C30)</f>
        <v>662753.19</v>
      </c>
      <c r="D20" s="25">
        <f t="shared" si="4"/>
        <v>2136618.52</v>
      </c>
      <c r="E20" s="25">
        <f t="shared" si="4"/>
        <v>1750827.98</v>
      </c>
      <c r="F20" s="25">
        <f t="shared" si="4"/>
        <v>1734224.97</v>
      </c>
      <c r="G20" s="25">
        <f t="shared" si="4"/>
        <v>1087300.2099999997</v>
      </c>
      <c r="H20" s="25">
        <f t="shared" si="4"/>
        <v>647907.53</v>
      </c>
      <c r="I20" s="25">
        <f t="shared" si="4"/>
        <v>731513.78</v>
      </c>
      <c r="J20" s="25">
        <f t="shared" si="4"/>
        <v>965832.75</v>
      </c>
      <c r="K20" s="25">
        <f t="shared" si="4"/>
        <v>1149881.59</v>
      </c>
      <c r="L20" s="25">
        <f>SUM(B20:K20)</f>
        <v>11876517.099999998</v>
      </c>
      <c r="M20"/>
    </row>
    <row r="21" spans="1:13" ht="17.25" customHeight="1">
      <c r="A21" s="26" t="s">
        <v>22</v>
      </c>
      <c r="B21" s="56">
        <f>ROUND((B15+B16)*B7,2)</f>
        <v>590284.37</v>
      </c>
      <c r="C21" s="56">
        <f aca="true" t="shared" si="5" ref="C21:K21">ROUND((C15+C16)*C7,2)</f>
        <v>435672.93</v>
      </c>
      <c r="D21" s="56">
        <f t="shared" si="5"/>
        <v>1482573.76</v>
      </c>
      <c r="E21" s="56">
        <f t="shared" si="5"/>
        <v>1213912.45</v>
      </c>
      <c r="F21" s="56">
        <f t="shared" si="5"/>
        <v>1114107.84</v>
      </c>
      <c r="G21" s="56">
        <f t="shared" si="5"/>
        <v>708946.03</v>
      </c>
      <c r="H21" s="56">
        <f t="shared" si="5"/>
        <v>462652.99</v>
      </c>
      <c r="I21" s="56">
        <f t="shared" si="5"/>
        <v>516529.95</v>
      </c>
      <c r="J21" s="56">
        <f t="shared" si="5"/>
        <v>525941.73</v>
      </c>
      <c r="K21" s="56">
        <f t="shared" si="5"/>
        <v>817358.01</v>
      </c>
      <c r="L21" s="33">
        <f aca="true" t="shared" si="6" ref="L21:L28">SUM(B21:K21)</f>
        <v>7867980.0600000005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380187.82</v>
      </c>
      <c r="C22" s="33">
        <f t="shared" si="7"/>
        <v>209386.9</v>
      </c>
      <c r="D22" s="33">
        <f t="shared" si="7"/>
        <v>584297.52</v>
      </c>
      <c r="E22" s="33">
        <f t="shared" si="7"/>
        <v>493343.38</v>
      </c>
      <c r="F22" s="33">
        <f t="shared" si="7"/>
        <v>557014.8</v>
      </c>
      <c r="G22" s="33">
        <f t="shared" si="7"/>
        <v>343228.87</v>
      </c>
      <c r="H22" s="33">
        <f t="shared" si="7"/>
        <v>162024.66</v>
      </c>
      <c r="I22" s="33">
        <f t="shared" si="7"/>
        <v>197378.07</v>
      </c>
      <c r="J22" s="33">
        <f t="shared" si="7"/>
        <v>412216.23</v>
      </c>
      <c r="K22" s="33">
        <f t="shared" si="7"/>
        <v>298770.89</v>
      </c>
      <c r="L22" s="33">
        <f t="shared" si="6"/>
        <v>3637849.14</v>
      </c>
      <c r="M22"/>
    </row>
    <row r="23" spans="1:13" ht="17.25" customHeight="1">
      <c r="A23" s="27" t="s">
        <v>24</v>
      </c>
      <c r="B23" s="33">
        <v>2809.18</v>
      </c>
      <c r="C23" s="33">
        <v>14950.87</v>
      </c>
      <c r="D23" s="33">
        <v>63192.28</v>
      </c>
      <c r="E23" s="33">
        <v>37584.99</v>
      </c>
      <c r="F23" s="33">
        <v>57041.88</v>
      </c>
      <c r="G23" s="33">
        <v>33780.46</v>
      </c>
      <c r="H23" s="33">
        <v>20518.28</v>
      </c>
      <c r="I23" s="33">
        <v>14751.05</v>
      </c>
      <c r="J23" s="33">
        <v>22676.92</v>
      </c>
      <c r="K23" s="33">
        <v>28436.79</v>
      </c>
      <c r="L23" s="33">
        <f t="shared" si="6"/>
        <v>295742.69999999995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713.14</v>
      </c>
      <c r="C26" s="33">
        <v>468.63</v>
      </c>
      <c r="D26" s="33">
        <v>1507.78</v>
      </c>
      <c r="E26" s="33">
        <v>1237.08</v>
      </c>
      <c r="F26" s="33">
        <v>1225.43</v>
      </c>
      <c r="G26" s="33">
        <v>768.44</v>
      </c>
      <c r="H26" s="33">
        <v>456.99</v>
      </c>
      <c r="I26" s="33">
        <v>518.12</v>
      </c>
      <c r="J26" s="33">
        <v>681.12</v>
      </c>
      <c r="K26" s="33">
        <v>812.1</v>
      </c>
      <c r="L26" s="33">
        <f t="shared" si="6"/>
        <v>8388.83</v>
      </c>
      <c r="M26" s="60"/>
    </row>
    <row r="27" spans="1:13" ht="17.25" customHeight="1">
      <c r="A27" s="27" t="s">
        <v>73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74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84</v>
      </c>
      <c r="B29" s="33">
        <v>33263.87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-709279.35</v>
      </c>
      <c r="C32" s="33">
        <f t="shared" si="8"/>
        <v>-28333.18</v>
      </c>
      <c r="D32" s="33">
        <f t="shared" si="8"/>
        <v>-98910.02</v>
      </c>
      <c r="E32" s="33">
        <f t="shared" si="8"/>
        <v>1078735.28</v>
      </c>
      <c r="F32" s="33">
        <f t="shared" si="8"/>
        <v>1271048.1099999999</v>
      </c>
      <c r="G32" s="33">
        <f t="shared" si="8"/>
        <v>-38909.2</v>
      </c>
      <c r="H32" s="33">
        <f t="shared" si="8"/>
        <v>-23542.97</v>
      </c>
      <c r="I32" s="33">
        <f t="shared" si="8"/>
        <v>429370.8300000001</v>
      </c>
      <c r="J32" s="33">
        <f t="shared" si="8"/>
        <v>-33995.69</v>
      </c>
      <c r="K32" s="33">
        <f t="shared" si="8"/>
        <v>-49307.11</v>
      </c>
      <c r="L32" s="33">
        <f aca="true" t="shared" si="9" ref="L32:L39">SUM(B32:K32)</f>
        <v>1796876.7</v>
      </c>
      <c r="M32"/>
    </row>
    <row r="33" spans="1:13" ht="18.75" customHeight="1">
      <c r="A33" s="27" t="s">
        <v>28</v>
      </c>
      <c r="B33" s="33">
        <f>B34+B35+B36+B37</f>
        <v>-21450</v>
      </c>
      <c r="C33" s="33">
        <f aca="true" t="shared" si="10" ref="C33:K33">C34+C35+C36+C37</f>
        <v>-24701.6</v>
      </c>
      <c r="D33" s="33">
        <f t="shared" si="10"/>
        <v>-71451.6</v>
      </c>
      <c r="E33" s="33">
        <f t="shared" si="10"/>
        <v>-52698.8</v>
      </c>
      <c r="F33" s="33">
        <f t="shared" si="10"/>
        <v>-47278</v>
      </c>
      <c r="G33" s="33">
        <f t="shared" si="10"/>
        <v>-38909.2</v>
      </c>
      <c r="H33" s="33">
        <f t="shared" si="10"/>
        <v>-19408.4</v>
      </c>
      <c r="I33" s="33">
        <f t="shared" si="10"/>
        <v>-29874.089999999997</v>
      </c>
      <c r="J33" s="33">
        <f t="shared" si="10"/>
        <v>-25295.6</v>
      </c>
      <c r="K33" s="33">
        <f t="shared" si="10"/>
        <v>-46015.2</v>
      </c>
      <c r="L33" s="33">
        <f t="shared" si="9"/>
        <v>-377082.49000000005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-21450</v>
      </c>
      <c r="C34" s="33">
        <f t="shared" si="11"/>
        <v>-24701.6</v>
      </c>
      <c r="D34" s="33">
        <f t="shared" si="11"/>
        <v>-71451.6</v>
      </c>
      <c r="E34" s="33">
        <f t="shared" si="11"/>
        <v>-52698.8</v>
      </c>
      <c r="F34" s="33">
        <f t="shared" si="11"/>
        <v>-47278</v>
      </c>
      <c r="G34" s="33">
        <f t="shared" si="11"/>
        <v>-38909.2</v>
      </c>
      <c r="H34" s="33">
        <f t="shared" si="11"/>
        <v>-19408.4</v>
      </c>
      <c r="I34" s="33">
        <f t="shared" si="11"/>
        <v>-21137.6</v>
      </c>
      <c r="J34" s="33">
        <f t="shared" si="11"/>
        <v>-25295.6</v>
      </c>
      <c r="K34" s="33">
        <f t="shared" si="11"/>
        <v>-46015.2</v>
      </c>
      <c r="L34" s="33">
        <f t="shared" si="9"/>
        <v>-368346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-8736.49</v>
      </c>
      <c r="J37" s="17">
        <v>0</v>
      </c>
      <c r="K37" s="17">
        <v>0</v>
      </c>
      <c r="L37" s="33">
        <f t="shared" si="9"/>
        <v>-8736.49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-3631.58</v>
      </c>
      <c r="D38" s="38">
        <f t="shared" si="12"/>
        <v>-27458.42</v>
      </c>
      <c r="E38" s="38">
        <f t="shared" si="12"/>
        <v>1131434.08</v>
      </c>
      <c r="F38" s="38">
        <f t="shared" si="12"/>
        <v>1318326.1099999999</v>
      </c>
      <c r="G38" s="38">
        <f t="shared" si="12"/>
        <v>0</v>
      </c>
      <c r="H38" s="38">
        <f t="shared" si="12"/>
        <v>-4134.57</v>
      </c>
      <c r="I38" s="38">
        <f t="shared" si="12"/>
        <v>459244.92000000004</v>
      </c>
      <c r="J38" s="38">
        <f t="shared" si="12"/>
        <v>-8700.09</v>
      </c>
      <c r="K38" s="38">
        <f t="shared" si="12"/>
        <v>-3291.91</v>
      </c>
      <c r="L38" s="33">
        <f t="shared" si="9"/>
        <v>2753173.82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-3631.58</v>
      </c>
      <c r="D42" s="17">
        <v>-27458.42</v>
      </c>
      <c r="E42" s="17">
        <v>0</v>
      </c>
      <c r="F42" s="17">
        <v>-25673.89</v>
      </c>
      <c r="G42" s="17">
        <v>0</v>
      </c>
      <c r="H42" s="17">
        <v>-4134.57</v>
      </c>
      <c r="I42" s="17">
        <v>-26755.08</v>
      </c>
      <c r="J42" s="17">
        <v>-8700.09</v>
      </c>
      <c r="K42" s="17">
        <v>-3291.91</v>
      </c>
      <c r="L42" s="30">
        <f aca="true" t="shared" si="13" ref="L42:L49">SUM(B42:K42)</f>
        <v>-99645.54000000001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-579214.63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-579214.63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300377.23</v>
      </c>
      <c r="C56" s="41">
        <f t="shared" si="16"/>
        <v>634420.0099999999</v>
      </c>
      <c r="D56" s="41">
        <f t="shared" si="16"/>
        <v>2037708.5</v>
      </c>
      <c r="E56" s="41">
        <f t="shared" si="16"/>
        <v>2829563.26</v>
      </c>
      <c r="F56" s="41">
        <f t="shared" si="16"/>
        <v>3005273.08</v>
      </c>
      <c r="G56" s="41">
        <f t="shared" si="16"/>
        <v>1048391.0099999998</v>
      </c>
      <c r="H56" s="41">
        <f t="shared" si="16"/>
        <v>624364.56</v>
      </c>
      <c r="I56" s="41">
        <f t="shared" si="16"/>
        <v>1160884.61</v>
      </c>
      <c r="J56" s="41">
        <f t="shared" si="16"/>
        <v>931837.06</v>
      </c>
      <c r="K56" s="41">
        <f t="shared" si="16"/>
        <v>1100574.48</v>
      </c>
      <c r="L56" s="42">
        <f t="shared" si="14"/>
        <v>13673393.8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300377.23</v>
      </c>
      <c r="C62" s="41">
        <f aca="true" t="shared" si="18" ref="C62:J62">SUM(C63:C74)</f>
        <v>634420.01</v>
      </c>
      <c r="D62" s="41">
        <f t="shared" si="18"/>
        <v>2037708.5</v>
      </c>
      <c r="E62" s="41">
        <f t="shared" si="18"/>
        <v>2829563.26</v>
      </c>
      <c r="F62" s="41">
        <f t="shared" si="18"/>
        <v>3005273.08</v>
      </c>
      <c r="G62" s="41">
        <f t="shared" si="18"/>
        <v>1048391.01</v>
      </c>
      <c r="H62" s="41">
        <f t="shared" si="18"/>
        <v>624364.56</v>
      </c>
      <c r="I62" s="41">
        <f>SUM(I63:I79)</f>
        <v>1160884.61</v>
      </c>
      <c r="J62" s="41">
        <f t="shared" si="18"/>
        <v>931837.06</v>
      </c>
      <c r="K62" s="41">
        <f>SUM(K63:K76)</f>
        <v>1100574.48</v>
      </c>
      <c r="L62" s="46">
        <f>SUM(B62:K62)</f>
        <v>13673393.8</v>
      </c>
      <c r="M62" s="40"/>
    </row>
    <row r="63" spans="1:13" ht="18.75" customHeight="1">
      <c r="A63" s="47" t="s">
        <v>45</v>
      </c>
      <c r="B63" s="48">
        <v>300377.23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300377.23</v>
      </c>
      <c r="M63"/>
    </row>
    <row r="64" spans="1:13" ht="18.75" customHeight="1">
      <c r="A64" s="47" t="s">
        <v>54</v>
      </c>
      <c r="B64" s="17">
        <v>0</v>
      </c>
      <c r="C64" s="48">
        <v>555751.93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555751.93</v>
      </c>
      <c r="M64"/>
    </row>
    <row r="65" spans="1:13" ht="18.75" customHeight="1">
      <c r="A65" s="47" t="s">
        <v>55</v>
      </c>
      <c r="B65" s="17">
        <v>0</v>
      </c>
      <c r="C65" s="48">
        <v>78668.08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78668.08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2037708.5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2037708.5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2829563.26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2829563.26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3005273.08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3005273.08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1048391.01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1048391.01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624364.56</v>
      </c>
      <c r="I70" s="17">
        <v>0</v>
      </c>
      <c r="J70" s="17">
        <v>0</v>
      </c>
      <c r="K70" s="17">
        <v>0</v>
      </c>
      <c r="L70" s="46">
        <f t="shared" si="19"/>
        <v>624364.56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1160884.61</v>
      </c>
      <c r="J71" s="17">
        <v>0</v>
      </c>
      <c r="K71" s="17">
        <v>0</v>
      </c>
      <c r="L71" s="46">
        <f t="shared" si="19"/>
        <v>1160884.61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931837.06</v>
      </c>
      <c r="K72" s="17">
        <v>0</v>
      </c>
      <c r="L72" s="46">
        <f t="shared" si="19"/>
        <v>931837.06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659464.23</v>
      </c>
      <c r="L73" s="46">
        <f t="shared" si="19"/>
        <v>659464.23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441110.25</v>
      </c>
      <c r="L74" s="46">
        <f t="shared" si="19"/>
        <v>441110.25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2024-02-19T23:12:10Z</dcterms:modified>
  <cp:category/>
  <cp:version/>
  <cp:contentType/>
  <cp:contentStatus/>
</cp:coreProperties>
</file>