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<sst xmlns="http://schemas.openxmlformats.org/spreadsheetml/2006/main" count="87" uniqueCount="86">
  <si>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</si>
  <si>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</si>
  <si>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</si>
  <si>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</si>
  <si>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</si>
  <si>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</si>
  <si>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</si>
  <si>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</si>
  <si>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</si>
  <si>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</si>
  <si>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</si>
  <si>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</si>
  <si>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</si>
  <si>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</si>
  <si>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</si>
  <si>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</si>
  <si>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</si>
  <si>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</si>
  <si>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</si>
  <si>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</si>
  <si>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</si>
  <si>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</si>
  <si>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</si>
  <si>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</si>
  <si>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</si>
  <si>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</si>
  <si>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</si>
  <si>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</si>
  <si>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</si>
  <si>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</si>
  <si>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</si>
  <si>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</si>
  <si>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</si>
  <si>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</si>
  <si>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</si>
  <si>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</si>
  <si>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</si>
  <si>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</si>
  <si>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</si>
  <si>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</si>
  <si>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</si>
  <si>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</si>
  <si>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</si>
  <si>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</si>
  <si>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</si>
  <si>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</si>
  <si>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</si>
  <si>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</si>
  <si>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</si>
  <si>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</si>
  <si>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</si>
  <si>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</si>
  <si>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</si>
  <si>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</si>
  <si>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</si>
  <si>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</si>
  <si>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</si>
  <si>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</si>
  <si>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</si>
  <si>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</si>
  <si>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</si>
  <si>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</si>
  <si>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</si>
  <si>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</si>
  <si>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</si>
  <si>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</si>
  <si>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</si>
  <si>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</si>
  <si>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</si>
  <si>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</si>
  <si>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</si>
  <si>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</si>
  <si>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</si>
  <si>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</si>
  <si>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</si>
  <si>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</si>
  <si>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</si>
  <si>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</si>
  <si>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</si>
  <si>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</si>
  <si>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</si>
  <si>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</si>
  <si>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</si>
  <si>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</si>
  <si>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08/02/24 - VENCIMENTO 19/02/24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</si>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</sst>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84949</v>
      </c>
      <c r="C7" s="10">
        <f aca="true" t="shared" si="0" ref="C7:K7">C8+C11</f>
        <v>111273</v>
      </c>
      <c r="D7" s="10">
        <f t="shared" si="0"/>
        <v>318461</v>
      </c>
      <c r="E7" s="10">
        <f t="shared" si="0"/>
        <v>254263</v>
      </c>
      <c r="F7" s="10">
        <f t="shared" si="0"/>
        <v>266425</v>
      </c>
      <c r="G7" s="10">
        <f t="shared" si="0"/>
        <v>154694</v>
      </c>
      <c r="H7" s="10">
        <f t="shared" si="0"/>
        <v>89490</v>
      </c>
      <c r="I7" s="10">
        <f t="shared" si="0"/>
        <v>122038</v>
      </c>
      <c r="J7" s="10">
        <f t="shared" si="0"/>
        <v>119426</v>
      </c>
      <c r="K7" s="10">
        <f t="shared" si="0"/>
        <v>219018</v>
      </c>
      <c r="L7" s="10">
        <f aca="true" t="shared" si="1" ref="L7:L13">SUM(B7:K7)</f>
        <v>1740037</v>
      </c>
      <c r="M7" s="11"/>
    </row>
    <row r="8" spans="1:13" ht="17.25" customHeight="1">
      <c r="A8" s="12" t="s">
        <v>81</v>
      </c>
      <c r="B8" s="13">
        <f>B9+B10</f>
        <v>5143</v>
      </c>
      <c r="C8" s="13">
        <f aca="true" t="shared" si="2" ref="C8:K8">C9+C10</f>
        <v>5763</v>
      </c>
      <c r="D8" s="13">
        <f t="shared" si="2"/>
        <v>16610</v>
      </c>
      <c r="E8" s="13">
        <f t="shared" si="2"/>
        <v>12242</v>
      </c>
      <c r="F8" s="13">
        <f t="shared" si="2"/>
        <v>10742</v>
      </c>
      <c r="G8" s="13">
        <f t="shared" si="2"/>
        <v>9135</v>
      </c>
      <c r="H8" s="13">
        <f t="shared" si="2"/>
        <v>4440</v>
      </c>
      <c r="I8" s="13">
        <f t="shared" si="2"/>
        <v>4970</v>
      </c>
      <c r="J8" s="13">
        <f t="shared" si="2"/>
        <v>6391</v>
      </c>
      <c r="K8" s="13">
        <f t="shared" si="2"/>
        <v>10705</v>
      </c>
      <c r="L8" s="13">
        <f t="shared" si="1"/>
        <v>86141</v>
      </c>
      <c r="M8"/>
    </row>
    <row r="9" spans="1:13" ht="17.25" customHeight="1">
      <c r="A9" s="14" t="s">
        <v>18</v>
      </c>
      <c r="B9" s="15">
        <v>5140</v>
      </c>
      <c r="C9" s="15">
        <v>5763</v>
      </c>
      <c r="D9" s="15">
        <v>16610</v>
      </c>
      <c r="E9" s="15">
        <v>12242</v>
      </c>
      <c r="F9" s="15">
        <v>10742</v>
      </c>
      <c r="G9" s="15">
        <v>9135</v>
      </c>
      <c r="H9" s="15">
        <v>4373</v>
      </c>
      <c r="I9" s="15">
        <v>4970</v>
      </c>
      <c r="J9" s="15">
        <v>6391</v>
      </c>
      <c r="K9" s="15">
        <v>10705</v>
      </c>
      <c r="L9" s="13">
        <f t="shared" si="1"/>
        <v>86071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67</v>
      </c>
      <c r="I10" s="15">
        <v>0</v>
      </c>
      <c r="J10" s="15">
        <v>0</v>
      </c>
      <c r="K10" s="15">
        <v>0</v>
      </c>
      <c r="L10" s="13">
        <f t="shared" si="1"/>
        <v>70</v>
      </c>
      <c r="M10"/>
    </row>
    <row r="11" spans="1:13" ht="17.25" customHeight="1">
      <c r="A11" s="12" t="s">
        <v>70</v>
      </c>
      <c r="B11" s="15">
        <v>79806</v>
      </c>
      <c r="C11" s="15">
        <v>105510</v>
      </c>
      <c r="D11" s="15">
        <v>301851</v>
      </c>
      <c r="E11" s="15">
        <v>242021</v>
      </c>
      <c r="F11" s="15">
        <v>255683</v>
      </c>
      <c r="G11" s="15">
        <v>145559</v>
      </c>
      <c r="H11" s="15">
        <v>85050</v>
      </c>
      <c r="I11" s="15">
        <v>117068</v>
      </c>
      <c r="J11" s="15">
        <v>113035</v>
      </c>
      <c r="K11" s="15">
        <v>208313</v>
      </c>
      <c r="L11" s="13">
        <f t="shared" si="1"/>
        <v>1653896</v>
      </c>
      <c r="M11" s="60"/>
    </row>
    <row r="12" spans="1:13" ht="17.25" customHeight="1">
      <c r="A12" s="14" t="s">
        <v>83</v>
      </c>
      <c r="B12" s="15">
        <v>9428</v>
      </c>
      <c r="C12" s="15">
        <v>8456</v>
      </c>
      <c r="D12" s="15">
        <v>27818</v>
      </c>
      <c r="E12" s="15">
        <v>25189</v>
      </c>
      <c r="F12" s="15">
        <v>23008</v>
      </c>
      <c r="G12" s="15">
        <v>14248</v>
      </c>
      <c r="H12" s="15">
        <v>7918</v>
      </c>
      <c r="I12" s="15">
        <v>6800</v>
      </c>
      <c r="J12" s="15">
        <v>8634</v>
      </c>
      <c r="K12" s="15">
        <v>14415</v>
      </c>
      <c r="L12" s="13">
        <f t="shared" si="1"/>
        <v>145914</v>
      </c>
      <c r="M12" s="60"/>
    </row>
    <row r="13" spans="1:13" ht="17.25" customHeight="1">
      <c r="A13" s="14" t="s">
        <v>71</v>
      </c>
      <c r="B13" s="15">
        <f>+B11-B12</f>
        <v>70378</v>
      </c>
      <c r="C13" s="15">
        <f aca="true" t="shared" si="3" ref="C13:K13">+C11-C12</f>
        <v>97054</v>
      </c>
      <c r="D13" s="15">
        <f t="shared" si="3"/>
        <v>274033</v>
      </c>
      <c r="E13" s="15">
        <f t="shared" si="3"/>
        <v>216832</v>
      </c>
      <c r="F13" s="15">
        <f t="shared" si="3"/>
        <v>232675</v>
      </c>
      <c r="G13" s="15">
        <f t="shared" si="3"/>
        <v>131311</v>
      </c>
      <c r="H13" s="15">
        <f t="shared" si="3"/>
        <v>77132</v>
      </c>
      <c r="I13" s="15">
        <f t="shared" si="3"/>
        <v>110268</v>
      </c>
      <c r="J13" s="15">
        <f t="shared" si="3"/>
        <v>104401</v>
      </c>
      <c r="K13" s="15">
        <f t="shared" si="3"/>
        <v>193898</v>
      </c>
      <c r="L13" s="13">
        <f t="shared" si="1"/>
        <v>1507982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1.210244431202759</v>
      </c>
      <c r="C18" s="22">
        <v>1.12880536068206</v>
      </c>
      <c r="D18" s="22">
        <v>1.068800540428158</v>
      </c>
      <c r="E18" s="22">
        <v>1.089035227271115</v>
      </c>
      <c r="F18" s="22">
        <v>1.182856238544163</v>
      </c>
      <c r="G18" s="22">
        <v>1.113687221974106</v>
      </c>
      <c r="H18" s="22">
        <v>1.038513504138926</v>
      </c>
      <c r="I18" s="22">
        <v>1.104869576734723</v>
      </c>
      <c r="J18" s="22">
        <v>1.275668315742706</v>
      </c>
      <c r="K18" s="22">
        <v>1.071752494071006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792486.1699999998</v>
      </c>
      <c r="C20" s="25">
        <f aca="true" t="shared" si="4" ref="C20:K20">SUM(C21:C30)</f>
        <v>536044.59</v>
      </c>
      <c r="D20" s="25">
        <f t="shared" si="4"/>
        <v>1743963.15</v>
      </c>
      <c r="E20" s="25">
        <f t="shared" si="4"/>
        <v>1421320.9799999997</v>
      </c>
      <c r="F20" s="25">
        <f t="shared" si="4"/>
        <v>1448170.55</v>
      </c>
      <c r="G20" s="25">
        <f t="shared" si="4"/>
        <v>867617.83</v>
      </c>
      <c r="H20" s="25">
        <f t="shared" si="4"/>
        <v>517953.98</v>
      </c>
      <c r="I20" s="25">
        <f t="shared" si="4"/>
        <v>612699.0499999999</v>
      </c>
      <c r="J20" s="25">
        <f t="shared" si="4"/>
        <v>751785.44</v>
      </c>
      <c r="K20" s="25">
        <f t="shared" si="4"/>
        <v>944653.4500000001</v>
      </c>
      <c r="L20" s="25">
        <f>SUM(B20:K20)</f>
        <v>9636695.19</v>
      </c>
      <c r="M20"/>
    </row>
    <row r="21" spans="1:13" ht="17.25" customHeight="1">
      <c r="A21" s="26" t="s">
        <v>22</v>
      </c>
      <c r="B21" s="56">
        <f>ROUND((B15+B16)*B7,2)</f>
        <v>622412.83</v>
      </c>
      <c r="C21" s="56">
        <f aca="true" t="shared" si="5" ref="C21:K21">ROUND((C15+C16)*C7,2)</f>
        <v>459034.51</v>
      </c>
      <c r="D21" s="56">
        <f t="shared" si="5"/>
        <v>1563611.66</v>
      </c>
      <c r="E21" s="56">
        <f t="shared" si="5"/>
        <v>1264551.6</v>
      </c>
      <c r="F21" s="56">
        <f t="shared" si="5"/>
        <v>1170778.02</v>
      </c>
      <c r="G21" s="56">
        <f t="shared" si="5"/>
        <v>747465.94</v>
      </c>
      <c r="H21" s="56">
        <f t="shared" si="5"/>
        <v>476310.53</v>
      </c>
      <c r="I21" s="56">
        <f t="shared" si="5"/>
        <v>538541.49</v>
      </c>
      <c r="J21" s="56">
        <f t="shared" si="5"/>
        <v>567584.01</v>
      </c>
      <c r="K21" s="56">
        <f t="shared" si="5"/>
        <v>850008.86</v>
      </c>
      <c r="L21" s="33">
        <f aca="true" t="shared" si="6" ref="L21:L28">SUM(B21:K21)</f>
        <v>8260299.450000001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130858.83</v>
      </c>
      <c r="C22" s="33">
        <f t="shared" si="7"/>
        <v>59126.11</v>
      </c>
      <c r="D22" s="33">
        <f t="shared" si="7"/>
        <v>107577.33</v>
      </c>
      <c r="E22" s="33">
        <f t="shared" si="7"/>
        <v>112589.64</v>
      </c>
      <c r="F22" s="33">
        <f t="shared" si="7"/>
        <v>214084.06</v>
      </c>
      <c r="G22" s="33">
        <f t="shared" si="7"/>
        <v>84977.33</v>
      </c>
      <c r="H22" s="33">
        <f t="shared" si="7"/>
        <v>18344.39</v>
      </c>
      <c r="I22" s="33">
        <f t="shared" si="7"/>
        <v>56476.62</v>
      </c>
      <c r="J22" s="33">
        <f t="shared" si="7"/>
        <v>156464.93</v>
      </c>
      <c r="K22" s="33">
        <f t="shared" si="7"/>
        <v>60990.26</v>
      </c>
      <c r="L22" s="33">
        <f t="shared" si="6"/>
        <v>1001489.5</v>
      </c>
      <c r="M22"/>
    </row>
    <row r="23" spans="1:13" ht="17.25" customHeight="1">
      <c r="A23" s="27" t="s">
        <v>24</v>
      </c>
      <c r="B23" s="33">
        <v>2843.71</v>
      </c>
      <c r="C23" s="33">
        <v>15150.21</v>
      </c>
      <c r="D23" s="33">
        <v>66227.93</v>
      </c>
      <c r="E23" s="33">
        <v>38207.14</v>
      </c>
      <c r="F23" s="33">
        <v>57227.64</v>
      </c>
      <c r="G23" s="33">
        <v>33852.99</v>
      </c>
      <c r="H23" s="33">
        <v>20599.1</v>
      </c>
      <c r="I23" s="33">
        <v>14817.5</v>
      </c>
      <c r="J23" s="33">
        <v>22773.56</v>
      </c>
      <c r="K23" s="33">
        <v>28338.43</v>
      </c>
      <c r="L23" s="33">
        <f t="shared" si="6"/>
        <v>300038.21</v>
      </c>
      <c r="M23"/>
    </row>
    <row r="24" spans="1:13" ht="17.25" customHeight="1">
      <c r="A24" s="27" t="s">
        <v>25</v>
      </c>
      <c r="B24" s="33">
        <v>1892.12</v>
      </c>
      <c r="C24" s="29">
        <v>1892.12</v>
      </c>
      <c r="D24" s="29">
        <v>3784.24</v>
      </c>
      <c r="E24" s="29">
        <v>3784.24</v>
      </c>
      <c r="F24" s="33">
        <v>3784.24</v>
      </c>
      <c r="G24" s="29">
        <v>0</v>
      </c>
      <c r="H24" s="33">
        <v>1892.12</v>
      </c>
      <c r="I24" s="29">
        <v>1892.12</v>
      </c>
      <c r="J24" s="29">
        <v>3784.24</v>
      </c>
      <c r="K24" s="29">
        <v>3784.24</v>
      </c>
      <c r="L24" s="33">
        <f t="shared" si="6"/>
        <v>26489.679999999993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681.12</v>
      </c>
      <c r="C26" s="33">
        <v>459.9</v>
      </c>
      <c r="D26" s="33">
        <v>1499.05</v>
      </c>
      <c r="E26" s="33">
        <v>1222.52</v>
      </c>
      <c r="F26" s="33">
        <v>1245.81</v>
      </c>
      <c r="G26" s="33">
        <v>745.16</v>
      </c>
      <c r="H26" s="33">
        <v>445.35</v>
      </c>
      <c r="I26" s="33">
        <v>526.85</v>
      </c>
      <c r="J26" s="33">
        <v>646.19</v>
      </c>
      <c r="K26" s="33">
        <v>812.1</v>
      </c>
      <c r="L26" s="33">
        <f t="shared" si="6"/>
        <v>8284.050000000001</v>
      </c>
      <c r="M26" s="60"/>
    </row>
    <row r="27" spans="1:13" ht="17.25" customHeight="1">
      <c r="A27" s="27" t="s">
        <v>74</v>
      </c>
      <c r="B27" s="33">
        <v>349.08</v>
      </c>
      <c r="C27" s="33">
        <v>265.52</v>
      </c>
      <c r="D27" s="33">
        <v>861.26</v>
      </c>
      <c r="E27" s="33">
        <v>658.64</v>
      </c>
      <c r="F27" s="33">
        <v>718.43</v>
      </c>
      <c r="G27" s="33">
        <v>401.74</v>
      </c>
      <c r="H27" s="33">
        <v>246.27</v>
      </c>
      <c r="I27" s="33">
        <v>303.1</v>
      </c>
      <c r="J27" s="33">
        <v>365.31</v>
      </c>
      <c r="K27" s="33">
        <v>492.56</v>
      </c>
      <c r="L27" s="33">
        <f t="shared" si="6"/>
        <v>4661.910000000001</v>
      </c>
      <c r="M27" s="60"/>
    </row>
    <row r="28" spans="1:13" ht="17.25" customHeight="1">
      <c r="A28" s="27" t="s">
        <v>75</v>
      </c>
      <c r="B28" s="33">
        <v>157</v>
      </c>
      <c r="C28" s="33">
        <v>116.22</v>
      </c>
      <c r="D28" s="33">
        <v>401.68</v>
      </c>
      <c r="E28" s="33">
        <v>307.2</v>
      </c>
      <c r="F28" s="33">
        <v>332.35</v>
      </c>
      <c r="G28" s="33">
        <v>174.67</v>
      </c>
      <c r="H28" s="33">
        <v>116.22</v>
      </c>
      <c r="I28" s="33">
        <v>141.37</v>
      </c>
      <c r="J28" s="33">
        <v>167.2</v>
      </c>
      <c r="K28" s="33">
        <v>227</v>
      </c>
      <c r="L28" s="33">
        <f t="shared" si="6"/>
        <v>2140.9100000000008</v>
      </c>
      <c r="M28" s="60"/>
    </row>
    <row r="29" spans="1:13" ht="17.25" customHeight="1">
      <c r="A29" s="27" t="s">
        <v>85</v>
      </c>
      <c r="B29" s="33">
        <v>33291.48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33291.48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-132458.32</v>
      </c>
      <c r="C32" s="33">
        <f t="shared" si="8"/>
        <v>-28366.8</v>
      </c>
      <c r="D32" s="33">
        <f t="shared" si="8"/>
        <v>-75103.6</v>
      </c>
      <c r="E32" s="33">
        <f t="shared" si="8"/>
        <v>-60228.71999999993</v>
      </c>
      <c r="F32" s="33">
        <f t="shared" si="8"/>
        <v>-47264.8</v>
      </c>
      <c r="G32" s="33">
        <f t="shared" si="8"/>
        <v>-41540.4</v>
      </c>
      <c r="H32" s="33">
        <f t="shared" si="8"/>
        <v>-20904.4</v>
      </c>
      <c r="I32" s="33">
        <f t="shared" si="8"/>
        <v>-26337.46</v>
      </c>
      <c r="J32" s="33">
        <f t="shared" si="8"/>
        <v>-29031.2</v>
      </c>
      <c r="K32" s="33">
        <f t="shared" si="8"/>
        <v>-47260.4</v>
      </c>
      <c r="L32" s="33">
        <f aca="true" t="shared" si="9" ref="L32:L39">SUM(B32:K32)</f>
        <v>-508496.10000000003</v>
      </c>
      <c r="M32"/>
    </row>
    <row r="33" spans="1:13" ht="18.75" customHeight="1">
      <c r="A33" s="27" t="s">
        <v>28</v>
      </c>
      <c r="B33" s="33">
        <f>B34+B35+B36+B37</f>
        <v>-22616</v>
      </c>
      <c r="C33" s="33">
        <f aca="true" t="shared" si="10" ref="C33:K33">C34+C35+C36+C37</f>
        <v>-25357.2</v>
      </c>
      <c r="D33" s="33">
        <f t="shared" si="10"/>
        <v>-73084</v>
      </c>
      <c r="E33" s="33">
        <f t="shared" si="10"/>
        <v>-53864.8</v>
      </c>
      <c r="F33" s="33">
        <f t="shared" si="10"/>
        <v>-47264.8</v>
      </c>
      <c r="G33" s="33">
        <f t="shared" si="10"/>
        <v>-40194</v>
      </c>
      <c r="H33" s="33">
        <f t="shared" si="10"/>
        <v>-19241.2</v>
      </c>
      <c r="I33" s="33">
        <f t="shared" si="10"/>
        <v>-26337.46</v>
      </c>
      <c r="J33" s="33">
        <f t="shared" si="10"/>
        <v>-28120.4</v>
      </c>
      <c r="K33" s="33">
        <f t="shared" si="10"/>
        <v>-47102</v>
      </c>
      <c r="L33" s="33">
        <f t="shared" si="9"/>
        <v>-383181.86000000004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-22616</v>
      </c>
      <c r="C34" s="33">
        <f t="shared" si="11"/>
        <v>-25357.2</v>
      </c>
      <c r="D34" s="33">
        <f t="shared" si="11"/>
        <v>-73084</v>
      </c>
      <c r="E34" s="33">
        <f t="shared" si="11"/>
        <v>-53864.8</v>
      </c>
      <c r="F34" s="33">
        <f t="shared" si="11"/>
        <v>-47264.8</v>
      </c>
      <c r="G34" s="33">
        <f t="shared" si="11"/>
        <v>-40194</v>
      </c>
      <c r="H34" s="33">
        <f t="shared" si="11"/>
        <v>-19241.2</v>
      </c>
      <c r="I34" s="33">
        <f t="shared" si="11"/>
        <v>-21868</v>
      </c>
      <c r="J34" s="33">
        <f t="shared" si="11"/>
        <v>-28120.4</v>
      </c>
      <c r="K34" s="33">
        <f t="shared" si="11"/>
        <v>-47102</v>
      </c>
      <c r="L34" s="33">
        <f t="shared" si="9"/>
        <v>-378712.4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-4469.46</v>
      </c>
      <c r="J37" s="17">
        <v>0</v>
      </c>
      <c r="K37" s="17">
        <v>0</v>
      </c>
      <c r="L37" s="33">
        <f t="shared" si="9"/>
        <v>-4469.46</v>
      </c>
      <c r="M37"/>
    </row>
    <row r="38" spans="1:13" s="36" customFormat="1" ht="18.75" customHeight="1">
      <c r="A38" s="27" t="s">
        <v>32</v>
      </c>
      <c r="B38" s="38">
        <f>SUM(B39:B50)</f>
        <v>-109842.31999999999</v>
      </c>
      <c r="C38" s="38">
        <f aca="true" t="shared" si="12" ref="C38:K38">SUM(C39:C50)</f>
        <v>-3009.6</v>
      </c>
      <c r="D38" s="38">
        <f t="shared" si="12"/>
        <v>-2019.6</v>
      </c>
      <c r="E38" s="38">
        <f t="shared" si="12"/>
        <v>-6363.9199999999255</v>
      </c>
      <c r="F38" s="38">
        <f t="shared" si="12"/>
        <v>0</v>
      </c>
      <c r="G38" s="38">
        <f t="shared" si="12"/>
        <v>-1346.4</v>
      </c>
      <c r="H38" s="38">
        <f t="shared" si="12"/>
        <v>-1663.2</v>
      </c>
      <c r="I38" s="38">
        <f t="shared" si="12"/>
        <v>0</v>
      </c>
      <c r="J38" s="38">
        <f t="shared" si="12"/>
        <v>-910.8</v>
      </c>
      <c r="K38" s="38">
        <f t="shared" si="12"/>
        <v>-158.4</v>
      </c>
      <c r="L38" s="33">
        <f t="shared" si="9"/>
        <v>-125314.23999999992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-27034.01</v>
      </c>
      <c r="C40" s="17">
        <v>0</v>
      </c>
      <c r="D40" s="17">
        <v>0</v>
      </c>
      <c r="E40" s="33">
        <v>-6165.92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-33199.93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38">
        <v>-1227.6</v>
      </c>
      <c r="C43" s="38">
        <v>-3009.6</v>
      </c>
      <c r="D43" s="38">
        <v>-2019.6</v>
      </c>
      <c r="E43" s="38">
        <v>-198</v>
      </c>
      <c r="F43" s="17">
        <v>0</v>
      </c>
      <c r="G43" s="38">
        <v>-1346.4</v>
      </c>
      <c r="H43" s="38">
        <v>-1663.2</v>
      </c>
      <c r="I43" s="17">
        <v>0</v>
      </c>
      <c r="J43" s="38">
        <v>-910.8</v>
      </c>
      <c r="K43" s="38">
        <v>-158.4</v>
      </c>
      <c r="L43" s="38">
        <f t="shared" si="13"/>
        <v>-10533.599999999999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660027.8499999999</v>
      </c>
      <c r="C56" s="41">
        <f t="shared" si="16"/>
        <v>507677.79</v>
      </c>
      <c r="D56" s="41">
        <f t="shared" si="16"/>
        <v>1668859.5499999998</v>
      </c>
      <c r="E56" s="41">
        <f t="shared" si="16"/>
        <v>1361092.2599999998</v>
      </c>
      <c r="F56" s="41">
        <f t="shared" si="16"/>
        <v>1400905.75</v>
      </c>
      <c r="G56" s="41">
        <f t="shared" si="16"/>
        <v>826077.4299999999</v>
      </c>
      <c r="H56" s="41">
        <f t="shared" si="16"/>
        <v>497049.57999999996</v>
      </c>
      <c r="I56" s="41">
        <f t="shared" si="16"/>
        <v>586361.59</v>
      </c>
      <c r="J56" s="41">
        <f t="shared" si="16"/>
        <v>722754.24</v>
      </c>
      <c r="K56" s="41">
        <f t="shared" si="16"/>
        <v>897393.05</v>
      </c>
      <c r="L56" s="42">
        <f t="shared" si="14"/>
        <v>9128199.09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660027.85</v>
      </c>
      <c r="C62" s="41">
        <f aca="true" t="shared" si="18" ref="C62:J62">SUM(C63:C74)</f>
        <v>507677.79</v>
      </c>
      <c r="D62" s="41">
        <f t="shared" si="18"/>
        <v>1668859.55</v>
      </c>
      <c r="E62" s="41">
        <f t="shared" si="18"/>
        <v>1361092.26</v>
      </c>
      <c r="F62" s="41">
        <f t="shared" si="18"/>
        <v>1400905.75</v>
      </c>
      <c r="G62" s="41">
        <f t="shared" si="18"/>
        <v>826077.43</v>
      </c>
      <c r="H62" s="41">
        <f t="shared" si="18"/>
        <v>497049.58</v>
      </c>
      <c r="I62" s="41">
        <f>SUM(I63:I79)</f>
        <v>586361.59</v>
      </c>
      <c r="J62" s="41">
        <f t="shared" si="18"/>
        <v>722754.24</v>
      </c>
      <c r="K62" s="41">
        <f>SUM(K63:K76)</f>
        <v>897393.04</v>
      </c>
      <c r="L62" s="46">
        <f>SUM(B62:K62)</f>
        <v>9128199.08</v>
      </c>
      <c r="M62" s="40"/>
    </row>
    <row r="63" spans="1:13" ht="18.75" customHeight="1">
      <c r="A63" s="47" t="s">
        <v>46</v>
      </c>
      <c r="B63" s="48">
        <v>660027.85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660027.85</v>
      </c>
      <c r="M63"/>
    </row>
    <row r="64" spans="1:13" ht="18.75" customHeight="1">
      <c r="A64" s="47" t="s">
        <v>55</v>
      </c>
      <c r="B64" s="17">
        <v>0</v>
      </c>
      <c r="C64" s="48">
        <v>444370.37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444370.37</v>
      </c>
      <c r="M64"/>
    </row>
    <row r="65" spans="1:13" ht="18.75" customHeight="1">
      <c r="A65" s="47" t="s">
        <v>56</v>
      </c>
      <c r="B65" s="17">
        <v>0</v>
      </c>
      <c r="C65" s="48">
        <v>63307.42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63307.42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1668859.55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1668859.55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1361092.26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1361092.26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1400905.75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1400905.75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826077.43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826077.43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497049.58</v>
      </c>
      <c r="I70" s="17">
        <v>0</v>
      </c>
      <c r="J70" s="17">
        <v>0</v>
      </c>
      <c r="K70" s="17">
        <v>0</v>
      </c>
      <c r="L70" s="46">
        <f t="shared" si="19"/>
        <v>497049.58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586361.59</v>
      </c>
      <c r="J71" s="17">
        <v>0</v>
      </c>
      <c r="K71" s="17">
        <v>0</v>
      </c>
      <c r="L71" s="46">
        <f t="shared" si="19"/>
        <v>586361.59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722754.24</v>
      </c>
      <c r="K72" s="17">
        <v>0</v>
      </c>
      <c r="L72" s="46">
        <f t="shared" si="19"/>
        <v>722754.24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522013.53</v>
      </c>
      <c r="L73" s="46">
        <f t="shared" si="19"/>
        <v>522013.53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375379.51</v>
      </c>
      <c r="L74" s="46">
        <f t="shared" si="19"/>
        <v>375379.51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2024-02-16T17:54:23Z</dcterms:modified>
  <cp:category/>
  <cp:version/>
  <cp:contentType/>
  <cp:contentStatus/>
</cp:coreProperties>
</file>