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<sst xmlns="http://schemas.openxmlformats.org/spreadsheetml/2006/main" count="87" uniqueCount="86">
  <si>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</si>
  <si>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</si>
  <si>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</si>
  <si>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</si>
  <si>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</si>
  <si>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</si>
  <si>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</si>
  <si>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</si>
  <si>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</si>
  <si>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</si>
  <si>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</si>
  <si>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</si>
  <si>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</si>
  <si>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</si>
  <si>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</si>
  <si>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</si>
  <si>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</si>
  <si>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</si>
  <si>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</si>
  <si>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</si>
  <si>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</si>
  <si>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</si>
  <si>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</si>
  <si>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</si>
  <si>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</si>
  <si>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</si>
  <si>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</si>
  <si>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</si>
  <si>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</si>
  <si>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</si>
  <si>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</si>
  <si>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</si>
  <si>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</si>
  <si>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</si>
  <si>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</si>
  <si>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</si>
  <si>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</si>
  <si>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</si>
  <si>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</si>
  <si>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</si>
  <si>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</si>
  <si>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</si>
  <si>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</si>
  <si>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</si>
  <si>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</si>
  <si>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</si>
  <si>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</si>
  <si>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</si>
  <si>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</si>
  <si>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</si>
  <si>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</si>
  <si>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</si>
  <si>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</si>
  <si>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</si>
  <si>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</si>
  <si>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</si>
  <si>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</si>
  <si>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</si>
  <si>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</si>
  <si>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</si>
  <si>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</si>
  <si>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</si>
  <si>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</si>
  <si>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</si>
  <si>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</si>
  <si>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</si>
  <si>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</si>
  <si>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</si>
  <si>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</si>
  <si>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</si>
  <si>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</si>
  <si>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</si>
  <si>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</si>
  <si>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</si>
  <si>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</si>
  <si>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</si>
  <si>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</si>
  <si>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</si>
  <si>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</si>
  <si>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</si>
  <si>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</si>
  <si>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</si>
  <si>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</si>
  <si>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</si>
  <si>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07/02/24 - VENCIMENTO 16/02/24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</si>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</sst>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87397</v>
      </c>
      <c r="C7" s="10">
        <f aca="true" t="shared" si="0" ref="C7:K7">C8+C11</f>
        <v>110690</v>
      </c>
      <c r="D7" s="10">
        <f t="shared" si="0"/>
        <v>323485</v>
      </c>
      <c r="E7" s="10">
        <f t="shared" si="0"/>
        <v>259496</v>
      </c>
      <c r="F7" s="10">
        <f t="shared" si="0"/>
        <v>269652</v>
      </c>
      <c r="G7" s="10">
        <f t="shared" si="0"/>
        <v>154105</v>
      </c>
      <c r="H7" s="10">
        <f t="shared" si="0"/>
        <v>91447</v>
      </c>
      <c r="I7" s="10">
        <f t="shared" si="0"/>
        <v>122241</v>
      </c>
      <c r="J7" s="10">
        <f t="shared" si="0"/>
        <v>121835</v>
      </c>
      <c r="K7" s="10">
        <f t="shared" si="0"/>
        <v>221738</v>
      </c>
      <c r="L7" s="10">
        <f aca="true" t="shared" si="1" ref="L7:L13">SUM(B7:K7)</f>
        <v>1762086</v>
      </c>
      <c r="M7" s="11"/>
    </row>
    <row r="8" spans="1:13" ht="17.25" customHeight="1">
      <c r="A8" s="12" t="s">
        <v>81</v>
      </c>
      <c r="B8" s="13">
        <f>B9+B10</f>
        <v>5348</v>
      </c>
      <c r="C8" s="13">
        <f aca="true" t="shared" si="2" ref="C8:K8">C9+C10</f>
        <v>5854</v>
      </c>
      <c r="D8" s="13">
        <f t="shared" si="2"/>
        <v>17131</v>
      </c>
      <c r="E8" s="13">
        <f t="shared" si="2"/>
        <v>12705</v>
      </c>
      <c r="F8" s="13">
        <f t="shared" si="2"/>
        <v>11182</v>
      </c>
      <c r="G8" s="13">
        <f t="shared" si="2"/>
        <v>9390</v>
      </c>
      <c r="H8" s="13">
        <f t="shared" si="2"/>
        <v>4627</v>
      </c>
      <c r="I8" s="13">
        <f t="shared" si="2"/>
        <v>4835</v>
      </c>
      <c r="J8" s="13">
        <f t="shared" si="2"/>
        <v>6890</v>
      </c>
      <c r="K8" s="13">
        <f t="shared" si="2"/>
        <v>11066</v>
      </c>
      <c r="L8" s="13">
        <f t="shared" si="1"/>
        <v>89028</v>
      </c>
      <c r="M8"/>
    </row>
    <row r="9" spans="1:13" ht="17.25" customHeight="1">
      <c r="A9" s="14" t="s">
        <v>18</v>
      </c>
      <c r="B9" s="15">
        <v>5347</v>
      </c>
      <c r="C9" s="15">
        <v>5854</v>
      </c>
      <c r="D9" s="15">
        <v>17131</v>
      </c>
      <c r="E9" s="15">
        <v>12705</v>
      </c>
      <c r="F9" s="15">
        <v>11182</v>
      </c>
      <c r="G9" s="15">
        <v>9390</v>
      </c>
      <c r="H9" s="15">
        <v>4528</v>
      </c>
      <c r="I9" s="15">
        <v>4835</v>
      </c>
      <c r="J9" s="15">
        <v>6890</v>
      </c>
      <c r="K9" s="15">
        <v>11066</v>
      </c>
      <c r="L9" s="13">
        <f t="shared" si="1"/>
        <v>88928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99</v>
      </c>
      <c r="I10" s="15">
        <v>0</v>
      </c>
      <c r="J10" s="15">
        <v>0</v>
      </c>
      <c r="K10" s="15">
        <v>0</v>
      </c>
      <c r="L10" s="13">
        <f t="shared" si="1"/>
        <v>100</v>
      </c>
      <c r="M10"/>
    </row>
    <row r="11" spans="1:13" ht="17.25" customHeight="1">
      <c r="A11" s="12" t="s">
        <v>70</v>
      </c>
      <c r="B11" s="15">
        <v>82049</v>
      </c>
      <c r="C11" s="15">
        <v>104836</v>
      </c>
      <c r="D11" s="15">
        <v>306354</v>
      </c>
      <c r="E11" s="15">
        <v>246791</v>
      </c>
      <c r="F11" s="15">
        <v>258470</v>
      </c>
      <c r="G11" s="15">
        <v>144715</v>
      </c>
      <c r="H11" s="15">
        <v>86820</v>
      </c>
      <c r="I11" s="15">
        <v>117406</v>
      </c>
      <c r="J11" s="15">
        <v>114945</v>
      </c>
      <c r="K11" s="15">
        <v>210672</v>
      </c>
      <c r="L11" s="13">
        <f t="shared" si="1"/>
        <v>1673058</v>
      </c>
      <c r="M11" s="60"/>
    </row>
    <row r="12" spans="1:13" ht="17.25" customHeight="1">
      <c r="A12" s="14" t="s">
        <v>83</v>
      </c>
      <c r="B12" s="15">
        <v>10309</v>
      </c>
      <c r="C12" s="15">
        <v>8642</v>
      </c>
      <c r="D12" s="15">
        <v>28881</v>
      </c>
      <c r="E12" s="15">
        <v>26681</v>
      </c>
      <c r="F12" s="15">
        <v>24814</v>
      </c>
      <c r="G12" s="15">
        <v>14775</v>
      </c>
      <c r="H12" s="15">
        <v>8343</v>
      </c>
      <c r="I12" s="15">
        <v>7093</v>
      </c>
      <c r="J12" s="15">
        <v>8812</v>
      </c>
      <c r="K12" s="15">
        <v>15206</v>
      </c>
      <c r="L12" s="13">
        <f t="shared" si="1"/>
        <v>153556</v>
      </c>
      <c r="M12" s="60"/>
    </row>
    <row r="13" spans="1:13" ht="17.25" customHeight="1">
      <c r="A13" s="14" t="s">
        <v>71</v>
      </c>
      <c r="B13" s="15">
        <f>+B11-B12</f>
        <v>71740</v>
      </c>
      <c r="C13" s="15">
        <f aca="true" t="shared" si="3" ref="C13:K13">+C11-C12</f>
        <v>96194</v>
      </c>
      <c r="D13" s="15">
        <f t="shared" si="3"/>
        <v>277473</v>
      </c>
      <c r="E13" s="15">
        <f t="shared" si="3"/>
        <v>220110</v>
      </c>
      <c r="F13" s="15">
        <f t="shared" si="3"/>
        <v>233656</v>
      </c>
      <c r="G13" s="15">
        <f t="shared" si="3"/>
        <v>129940</v>
      </c>
      <c r="H13" s="15">
        <f t="shared" si="3"/>
        <v>78477</v>
      </c>
      <c r="I13" s="15">
        <f t="shared" si="3"/>
        <v>110313</v>
      </c>
      <c r="J13" s="15">
        <f t="shared" si="3"/>
        <v>106133</v>
      </c>
      <c r="K13" s="15">
        <f t="shared" si="3"/>
        <v>195466</v>
      </c>
      <c r="L13" s="13">
        <f t="shared" si="1"/>
        <v>1519502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1.181145021746392</v>
      </c>
      <c r="C18" s="22">
        <v>1.131487313332761</v>
      </c>
      <c r="D18" s="22">
        <v>1.05418375896961</v>
      </c>
      <c r="E18" s="22">
        <v>1.07278711010869</v>
      </c>
      <c r="F18" s="22">
        <v>1.171950887022694</v>
      </c>
      <c r="G18" s="22">
        <v>1.114929718274206</v>
      </c>
      <c r="H18" s="22">
        <v>1.018534033469042</v>
      </c>
      <c r="I18" s="22">
        <v>1.102793276529461</v>
      </c>
      <c r="J18" s="22">
        <v>1.253047840598088</v>
      </c>
      <c r="K18" s="22">
        <v>1.061484625251567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795528.02</v>
      </c>
      <c r="C20" s="25">
        <f aca="true" t="shared" si="4" ref="C20:K20">SUM(C21:C30)</f>
        <v>534421.52</v>
      </c>
      <c r="D20" s="25">
        <f t="shared" si="4"/>
        <v>1746894.7</v>
      </c>
      <c r="E20" s="25">
        <f t="shared" si="4"/>
        <v>1429032.6099999996</v>
      </c>
      <c r="F20" s="25">
        <f t="shared" si="4"/>
        <v>1452159.65</v>
      </c>
      <c r="G20" s="25">
        <f t="shared" si="4"/>
        <v>864808.7799999999</v>
      </c>
      <c r="H20" s="25">
        <f t="shared" si="4"/>
        <v>518624.50999999995</v>
      </c>
      <c r="I20" s="25">
        <f t="shared" si="4"/>
        <v>612170.0900000001</v>
      </c>
      <c r="J20" s="25">
        <f t="shared" si="4"/>
        <v>752827.4400000001</v>
      </c>
      <c r="K20" s="25">
        <f t="shared" si="4"/>
        <v>947064.8800000001</v>
      </c>
      <c r="L20" s="25">
        <f>SUM(B20:K20)</f>
        <v>9653532.200000001</v>
      </c>
      <c r="M20"/>
    </row>
    <row r="21" spans="1:13" ht="17.25" customHeight="1">
      <c r="A21" s="26" t="s">
        <v>22</v>
      </c>
      <c r="B21" s="56">
        <f>ROUND((B15+B16)*B7,2)</f>
        <v>640349.08</v>
      </c>
      <c r="C21" s="56">
        <f aca="true" t="shared" si="5" ref="C21:K21">ROUND((C15+C16)*C7,2)</f>
        <v>456629.46</v>
      </c>
      <c r="D21" s="56">
        <f t="shared" si="5"/>
        <v>1588279</v>
      </c>
      <c r="E21" s="56">
        <f t="shared" si="5"/>
        <v>1290577.41</v>
      </c>
      <c r="F21" s="56">
        <f t="shared" si="5"/>
        <v>1184958.75</v>
      </c>
      <c r="G21" s="56">
        <f t="shared" si="5"/>
        <v>744619.95</v>
      </c>
      <c r="H21" s="56">
        <f t="shared" si="5"/>
        <v>486726.66</v>
      </c>
      <c r="I21" s="56">
        <f t="shared" si="5"/>
        <v>539437.31</v>
      </c>
      <c r="J21" s="56">
        <f t="shared" si="5"/>
        <v>579033.02</v>
      </c>
      <c r="K21" s="56">
        <f t="shared" si="5"/>
        <v>860565.18</v>
      </c>
      <c r="L21" s="33">
        <f aca="true" t="shared" si="6" ref="L21:L28">SUM(B21:K21)</f>
        <v>8371175.82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115996.05</v>
      </c>
      <c r="C22" s="33">
        <f t="shared" si="7"/>
        <v>60040.98</v>
      </c>
      <c r="D22" s="33">
        <f t="shared" si="7"/>
        <v>86058.93</v>
      </c>
      <c r="E22" s="33">
        <f t="shared" si="7"/>
        <v>93937.4</v>
      </c>
      <c r="F22" s="33">
        <f t="shared" si="7"/>
        <v>203754.71</v>
      </c>
      <c r="G22" s="33">
        <f t="shared" si="7"/>
        <v>85578.96</v>
      </c>
      <c r="H22" s="33">
        <f t="shared" si="7"/>
        <v>9021.01</v>
      </c>
      <c r="I22" s="33">
        <f t="shared" si="7"/>
        <v>55450.53</v>
      </c>
      <c r="J22" s="33">
        <f t="shared" si="7"/>
        <v>146523.06</v>
      </c>
      <c r="K22" s="33">
        <f t="shared" si="7"/>
        <v>52911.53</v>
      </c>
      <c r="L22" s="33">
        <f t="shared" si="6"/>
        <v>909273.1599999999</v>
      </c>
      <c r="M22"/>
    </row>
    <row r="23" spans="1:13" ht="17.25" customHeight="1">
      <c r="A23" s="27" t="s">
        <v>24</v>
      </c>
      <c r="B23" s="33">
        <v>2809.18</v>
      </c>
      <c r="C23" s="33">
        <v>15017.32</v>
      </c>
      <c r="D23" s="33">
        <v>66007.63</v>
      </c>
      <c r="E23" s="33">
        <v>38539.38</v>
      </c>
      <c r="F23" s="33">
        <v>57362.45</v>
      </c>
      <c r="G23" s="33">
        <v>33291.21</v>
      </c>
      <c r="H23" s="33">
        <v>20176.88</v>
      </c>
      <c r="I23" s="33">
        <v>14418.81</v>
      </c>
      <c r="J23" s="33">
        <v>22308.42</v>
      </c>
      <c r="K23" s="33">
        <v>28269.35</v>
      </c>
      <c r="L23" s="33">
        <f t="shared" si="6"/>
        <v>298200.63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684.03</v>
      </c>
      <c r="C26" s="33">
        <v>459.9</v>
      </c>
      <c r="D26" s="33">
        <v>1501.96</v>
      </c>
      <c r="E26" s="33">
        <v>1228.34</v>
      </c>
      <c r="F26" s="33">
        <v>1248.72</v>
      </c>
      <c r="G26" s="33">
        <v>742.25</v>
      </c>
      <c r="H26" s="33">
        <v>445.35</v>
      </c>
      <c r="I26" s="33">
        <v>526.85</v>
      </c>
      <c r="J26" s="33">
        <v>646.19</v>
      </c>
      <c r="K26" s="33">
        <v>815.02</v>
      </c>
      <c r="L26" s="33">
        <f t="shared" si="6"/>
        <v>8298.61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-132141.52</v>
      </c>
      <c r="C32" s="33">
        <f t="shared" si="8"/>
        <v>-25757.6</v>
      </c>
      <c r="D32" s="33">
        <f t="shared" si="8"/>
        <v>-75376.4</v>
      </c>
      <c r="E32" s="33">
        <f t="shared" si="8"/>
        <v>-62067.919999999925</v>
      </c>
      <c r="F32" s="33">
        <f t="shared" si="8"/>
        <v>-49200.8</v>
      </c>
      <c r="G32" s="33">
        <f t="shared" si="8"/>
        <v>-41316</v>
      </c>
      <c r="H32" s="33">
        <f t="shared" si="8"/>
        <v>-19923.2</v>
      </c>
      <c r="I32" s="33">
        <f t="shared" si="8"/>
        <v>-25384.94</v>
      </c>
      <c r="J32" s="33">
        <f t="shared" si="8"/>
        <v>-30316</v>
      </c>
      <c r="K32" s="33">
        <f t="shared" si="8"/>
        <v>-48690.4</v>
      </c>
      <c r="L32" s="33">
        <f aca="true" t="shared" si="9" ref="L32:L39">SUM(B32:K32)</f>
        <v>-510174.77999999997</v>
      </c>
      <c r="M32"/>
    </row>
    <row r="33" spans="1:13" ht="18.75" customHeight="1">
      <c r="A33" s="27" t="s">
        <v>28</v>
      </c>
      <c r="B33" s="33">
        <f>B34+B35+B36+B37</f>
        <v>-23526.8</v>
      </c>
      <c r="C33" s="33">
        <f aca="true" t="shared" si="10" ref="C33:K33">C34+C35+C36+C37</f>
        <v>-25757.6</v>
      </c>
      <c r="D33" s="33">
        <f t="shared" si="10"/>
        <v>-75376.4</v>
      </c>
      <c r="E33" s="33">
        <f t="shared" si="10"/>
        <v>-55902</v>
      </c>
      <c r="F33" s="33">
        <f t="shared" si="10"/>
        <v>-49200.8</v>
      </c>
      <c r="G33" s="33">
        <f t="shared" si="10"/>
        <v>-41316</v>
      </c>
      <c r="H33" s="33">
        <f t="shared" si="10"/>
        <v>-19923.2</v>
      </c>
      <c r="I33" s="33">
        <f t="shared" si="10"/>
        <v>-25384.94</v>
      </c>
      <c r="J33" s="33">
        <f t="shared" si="10"/>
        <v>-30316</v>
      </c>
      <c r="K33" s="33">
        <f t="shared" si="10"/>
        <v>-48690.4</v>
      </c>
      <c r="L33" s="33">
        <f t="shared" si="9"/>
        <v>-395394.14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-23526.8</v>
      </c>
      <c r="C34" s="33">
        <f t="shared" si="11"/>
        <v>-25757.6</v>
      </c>
      <c r="D34" s="33">
        <f t="shared" si="11"/>
        <v>-75376.4</v>
      </c>
      <c r="E34" s="33">
        <f t="shared" si="11"/>
        <v>-55902</v>
      </c>
      <c r="F34" s="33">
        <f t="shared" si="11"/>
        <v>-49200.8</v>
      </c>
      <c r="G34" s="33">
        <f t="shared" si="11"/>
        <v>-41316</v>
      </c>
      <c r="H34" s="33">
        <f t="shared" si="11"/>
        <v>-19923.2</v>
      </c>
      <c r="I34" s="33">
        <f t="shared" si="11"/>
        <v>-21274</v>
      </c>
      <c r="J34" s="33">
        <f t="shared" si="11"/>
        <v>-30316</v>
      </c>
      <c r="K34" s="33">
        <f t="shared" si="11"/>
        <v>-48690.4</v>
      </c>
      <c r="L34" s="33">
        <f t="shared" si="9"/>
        <v>-391283.2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-4110.94</v>
      </c>
      <c r="J37" s="17">
        <v>0</v>
      </c>
      <c r="K37" s="17">
        <v>0</v>
      </c>
      <c r="L37" s="33">
        <f t="shared" si="9"/>
        <v>-4110.94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-6165.9199999999255</v>
      </c>
      <c r="F38" s="38">
        <f t="shared" si="12"/>
        <v>0</v>
      </c>
      <c r="G38" s="38">
        <f t="shared" si="12"/>
        <v>0</v>
      </c>
      <c r="H38" s="38">
        <f t="shared" si="12"/>
        <v>0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-114780.63999999991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663386.5</v>
      </c>
      <c r="C56" s="41">
        <f t="shared" si="16"/>
        <v>508663.92000000004</v>
      </c>
      <c r="D56" s="41">
        <f t="shared" si="16"/>
        <v>1671518.3</v>
      </c>
      <c r="E56" s="41">
        <f t="shared" si="16"/>
        <v>1366964.6899999997</v>
      </c>
      <c r="F56" s="41">
        <f t="shared" si="16"/>
        <v>1402958.8499999999</v>
      </c>
      <c r="G56" s="41">
        <f t="shared" si="16"/>
        <v>823492.7799999999</v>
      </c>
      <c r="H56" s="41">
        <f t="shared" si="16"/>
        <v>498701.30999999994</v>
      </c>
      <c r="I56" s="41">
        <f t="shared" si="16"/>
        <v>586785.1500000001</v>
      </c>
      <c r="J56" s="41">
        <f t="shared" si="16"/>
        <v>722511.4400000001</v>
      </c>
      <c r="K56" s="41">
        <f t="shared" si="16"/>
        <v>898374.4800000001</v>
      </c>
      <c r="L56" s="42">
        <f t="shared" si="14"/>
        <v>9143357.42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663386.5</v>
      </c>
      <c r="C62" s="41">
        <f aca="true" t="shared" si="18" ref="C62:J62">SUM(C63:C74)</f>
        <v>508663.92000000004</v>
      </c>
      <c r="D62" s="41">
        <f t="shared" si="18"/>
        <v>1671518.3</v>
      </c>
      <c r="E62" s="41">
        <f t="shared" si="18"/>
        <v>1366964.69</v>
      </c>
      <c r="F62" s="41">
        <f t="shared" si="18"/>
        <v>1402958.85</v>
      </c>
      <c r="G62" s="41">
        <f t="shared" si="18"/>
        <v>823492.78</v>
      </c>
      <c r="H62" s="41">
        <f t="shared" si="18"/>
        <v>498701.31</v>
      </c>
      <c r="I62" s="41">
        <f>SUM(I63:I79)</f>
        <v>586785.15</v>
      </c>
      <c r="J62" s="41">
        <f t="shared" si="18"/>
        <v>722511.44</v>
      </c>
      <c r="K62" s="41">
        <f>SUM(K63:K76)</f>
        <v>898374.48</v>
      </c>
      <c r="L62" s="46">
        <f>SUM(B62:K62)</f>
        <v>9143357.42</v>
      </c>
      <c r="M62" s="40"/>
    </row>
    <row r="63" spans="1:13" ht="18.75" customHeight="1">
      <c r="A63" s="47" t="s">
        <v>46</v>
      </c>
      <c r="B63" s="48">
        <v>663386.5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663386.5</v>
      </c>
      <c r="M63"/>
    </row>
    <row r="64" spans="1:13" ht="18.75" customHeight="1">
      <c r="A64" s="47" t="s">
        <v>55</v>
      </c>
      <c r="B64" s="17">
        <v>0</v>
      </c>
      <c r="C64" s="48">
        <v>445284.4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445284.4</v>
      </c>
      <c r="M64"/>
    </row>
    <row r="65" spans="1:13" ht="18.75" customHeight="1">
      <c r="A65" s="47" t="s">
        <v>56</v>
      </c>
      <c r="B65" s="17">
        <v>0</v>
      </c>
      <c r="C65" s="48">
        <v>63379.52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63379.52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1671518.3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1671518.3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1366964.69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1366964.69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1402958.85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1402958.85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823492.78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823492.78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498701.31</v>
      </c>
      <c r="I70" s="17">
        <v>0</v>
      </c>
      <c r="J70" s="17">
        <v>0</v>
      </c>
      <c r="K70" s="17">
        <v>0</v>
      </c>
      <c r="L70" s="46">
        <f t="shared" si="19"/>
        <v>498701.31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586785.15</v>
      </c>
      <c r="J71" s="17">
        <v>0</v>
      </c>
      <c r="K71" s="17">
        <v>0</v>
      </c>
      <c r="L71" s="46">
        <f t="shared" si="19"/>
        <v>586785.15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722511.44</v>
      </c>
      <c r="K72" s="17">
        <v>0</v>
      </c>
      <c r="L72" s="46">
        <f t="shared" si="19"/>
        <v>722511.44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526627.12</v>
      </c>
      <c r="L73" s="46">
        <f t="shared" si="19"/>
        <v>526627.12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371747.36</v>
      </c>
      <c r="L74" s="46">
        <f t="shared" si="19"/>
        <v>371747.36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2024-02-15T16:42:22Z</dcterms:modified>
  <cp:category/>
  <cp:version/>
  <cp:contentType/>
  <cp:contentStatus/>
</cp:coreProperties>
</file>