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<sst xmlns="http://schemas.openxmlformats.org/spreadsheetml/2006/main" count="87" uniqueCount="86">
  <si>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</si>
  <si>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</si>
  <si>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</si>
  <si>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</si>
  <si>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</si>
  <si>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</si>
  <si>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</si>
  <si>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</si>
  <si>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</si>
  <si>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</si>
  <si>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</si>
  <si>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</si>
  <si>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</si>
  <si>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</si>
  <si>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</si>
  <si>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</si>
  <si>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</si>
  <si>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</si>
  <si>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</si>
  <si>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</si>
  <si>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</si>
  <si>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</si>
  <si>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</si>
  <si>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</si>
  <si>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</si>
  <si>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</si>
  <si>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</si>
  <si>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</si>
  <si>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</si>
  <si>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</si>
  <si>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</si>
  <si>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</si>
  <si>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</si>
  <si>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</si>
  <si>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</si>
  <si>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</si>
  <si>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</si>
  <si>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</si>
  <si>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</si>
  <si>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</si>
  <si>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</si>
  <si>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</si>
  <si>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</si>
  <si>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</si>
  <si>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</si>
  <si>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</si>
  <si>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</si>
  <si>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</si>
  <si>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</si>
  <si>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</si>
  <si>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</si>
  <si>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</si>
  <si>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</si>
  <si>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</si>
  <si>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</si>
  <si>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</si>
  <si>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</si>
  <si>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</si>
  <si>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</si>
  <si>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</si>
  <si>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</si>
  <si>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</si>
  <si>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</si>
  <si>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</si>
  <si>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</si>
  <si>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</si>
  <si>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</si>
  <si>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</si>
  <si>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</si>
  <si>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</si>
  <si>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</si>
  <si>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</si>
  <si>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</si>
  <si>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</si>
  <si>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</si>
  <si>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</si>
  <si>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</si>
  <si>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</si>
  <si>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</si>
  <si>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</si>
  <si>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</si>
  <si>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</si>
  <si>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</si>
  <si>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</si>
  <si>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06/02/24 - VENCIMENTO 15/02/24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</si>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</sst>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87732</v>
      </c>
      <c r="C7" s="10">
        <f aca="true" t="shared" si="0" ref="C7:K7">C8+C11</f>
        <v>110233</v>
      </c>
      <c r="D7" s="10">
        <f t="shared" si="0"/>
        <v>320515</v>
      </c>
      <c r="E7" s="10">
        <f t="shared" si="0"/>
        <v>252234</v>
      </c>
      <c r="F7" s="10">
        <f t="shared" si="0"/>
        <v>260198</v>
      </c>
      <c r="G7" s="10">
        <f t="shared" si="0"/>
        <v>151457</v>
      </c>
      <c r="H7" s="10">
        <f t="shared" si="0"/>
        <v>89996</v>
      </c>
      <c r="I7" s="10">
        <f t="shared" si="0"/>
        <v>121794</v>
      </c>
      <c r="J7" s="10">
        <f t="shared" si="0"/>
        <v>120176</v>
      </c>
      <c r="K7" s="10">
        <f t="shared" si="0"/>
        <v>217414</v>
      </c>
      <c r="L7" s="10">
        <f aca="true" t="shared" si="1" ref="L7:L13">SUM(B7:K7)</f>
        <v>1731749</v>
      </c>
      <c r="M7" s="11"/>
    </row>
    <row r="8" spans="1:13" ht="17.25" customHeight="1">
      <c r="A8" s="12" t="s">
        <v>81</v>
      </c>
      <c r="B8" s="13">
        <f>B9+B10</f>
        <v>5421</v>
      </c>
      <c r="C8" s="13">
        <f aca="true" t="shared" si="2" ref="C8:K8">C9+C10</f>
        <v>6018</v>
      </c>
      <c r="D8" s="13">
        <f t="shared" si="2"/>
        <v>17207</v>
      </c>
      <c r="E8" s="13">
        <f t="shared" si="2"/>
        <v>12114</v>
      </c>
      <c r="F8" s="13">
        <f t="shared" si="2"/>
        <v>10884</v>
      </c>
      <c r="G8" s="13">
        <f t="shared" si="2"/>
        <v>9117</v>
      </c>
      <c r="H8" s="13">
        <f t="shared" si="2"/>
        <v>4699</v>
      </c>
      <c r="I8" s="13">
        <f t="shared" si="2"/>
        <v>4888</v>
      </c>
      <c r="J8" s="13">
        <f t="shared" si="2"/>
        <v>6736</v>
      </c>
      <c r="K8" s="13">
        <f t="shared" si="2"/>
        <v>10926</v>
      </c>
      <c r="L8" s="13">
        <f t="shared" si="1"/>
        <v>88010</v>
      </c>
      <c r="M8"/>
    </row>
    <row r="9" spans="1:13" ht="17.25" customHeight="1">
      <c r="A9" s="14" t="s">
        <v>18</v>
      </c>
      <c r="B9" s="15">
        <v>5418</v>
      </c>
      <c r="C9" s="15">
        <v>6018</v>
      </c>
      <c r="D9" s="15">
        <v>17207</v>
      </c>
      <c r="E9" s="15">
        <v>12114</v>
      </c>
      <c r="F9" s="15">
        <v>10884</v>
      </c>
      <c r="G9" s="15">
        <v>9117</v>
      </c>
      <c r="H9" s="15">
        <v>4613</v>
      </c>
      <c r="I9" s="15">
        <v>4888</v>
      </c>
      <c r="J9" s="15">
        <v>6736</v>
      </c>
      <c r="K9" s="15">
        <v>10926</v>
      </c>
      <c r="L9" s="13">
        <f t="shared" si="1"/>
        <v>87921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86</v>
      </c>
      <c r="I10" s="15">
        <v>0</v>
      </c>
      <c r="J10" s="15">
        <v>0</v>
      </c>
      <c r="K10" s="15">
        <v>0</v>
      </c>
      <c r="L10" s="13">
        <f t="shared" si="1"/>
        <v>89</v>
      </c>
      <c r="M10"/>
    </row>
    <row r="11" spans="1:13" ht="17.25" customHeight="1">
      <c r="A11" s="12" t="s">
        <v>70</v>
      </c>
      <c r="B11" s="15">
        <v>82311</v>
      </c>
      <c r="C11" s="15">
        <v>104215</v>
      </c>
      <c r="D11" s="15">
        <v>303308</v>
      </c>
      <c r="E11" s="15">
        <v>240120</v>
      </c>
      <c r="F11" s="15">
        <v>249314</v>
      </c>
      <c r="G11" s="15">
        <v>142340</v>
      </c>
      <c r="H11" s="15">
        <v>85297</v>
      </c>
      <c r="I11" s="15">
        <v>116906</v>
      </c>
      <c r="J11" s="15">
        <v>113440</v>
      </c>
      <c r="K11" s="15">
        <v>206488</v>
      </c>
      <c r="L11" s="13">
        <f t="shared" si="1"/>
        <v>1643739</v>
      </c>
      <c r="M11" s="60"/>
    </row>
    <row r="12" spans="1:13" ht="17.25" customHeight="1">
      <c r="A12" s="14" t="s">
        <v>83</v>
      </c>
      <c r="B12" s="15">
        <v>10086</v>
      </c>
      <c r="C12" s="15">
        <v>8456</v>
      </c>
      <c r="D12" s="15">
        <v>28539</v>
      </c>
      <c r="E12" s="15">
        <v>25925</v>
      </c>
      <c r="F12" s="15">
        <v>23091</v>
      </c>
      <c r="G12" s="15">
        <v>14674</v>
      </c>
      <c r="H12" s="15">
        <v>8148</v>
      </c>
      <c r="I12" s="15">
        <v>7141</v>
      </c>
      <c r="J12" s="15">
        <v>8459</v>
      </c>
      <c r="K12" s="15">
        <v>14483</v>
      </c>
      <c r="L12" s="13">
        <f t="shared" si="1"/>
        <v>149002</v>
      </c>
      <c r="M12" s="60"/>
    </row>
    <row r="13" spans="1:13" ht="17.25" customHeight="1">
      <c r="A13" s="14" t="s">
        <v>71</v>
      </c>
      <c r="B13" s="15">
        <f>+B11-B12</f>
        <v>72225</v>
      </c>
      <c r="C13" s="15">
        <f aca="true" t="shared" si="3" ref="C13:K13">+C11-C12</f>
        <v>95759</v>
      </c>
      <c r="D13" s="15">
        <f t="shared" si="3"/>
        <v>274769</v>
      </c>
      <c r="E13" s="15">
        <f t="shared" si="3"/>
        <v>214195</v>
      </c>
      <c r="F13" s="15">
        <f t="shared" si="3"/>
        <v>226223</v>
      </c>
      <c r="G13" s="15">
        <f t="shared" si="3"/>
        <v>127666</v>
      </c>
      <c r="H13" s="15">
        <f t="shared" si="3"/>
        <v>77149</v>
      </c>
      <c r="I13" s="15">
        <f t="shared" si="3"/>
        <v>109765</v>
      </c>
      <c r="J13" s="15">
        <f t="shared" si="3"/>
        <v>104981</v>
      </c>
      <c r="K13" s="15">
        <f t="shared" si="3"/>
        <v>192005</v>
      </c>
      <c r="L13" s="13">
        <f t="shared" si="1"/>
        <v>1494737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1.177974495993266</v>
      </c>
      <c r="C18" s="22">
        <v>1.1373587361562</v>
      </c>
      <c r="D18" s="22">
        <v>1.062474113528521</v>
      </c>
      <c r="E18" s="22">
        <v>1.099890463411622</v>
      </c>
      <c r="F18" s="22">
        <v>1.2065798717028</v>
      </c>
      <c r="G18" s="22">
        <v>1.133800693257338</v>
      </c>
      <c r="H18" s="22">
        <v>1.033583443168489</v>
      </c>
      <c r="I18" s="22">
        <v>1.10391254966537</v>
      </c>
      <c r="J18" s="22">
        <v>1.269355440679667</v>
      </c>
      <c r="K18" s="22">
        <v>1.078309611067459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796187.1599999999</v>
      </c>
      <c r="C20" s="25">
        <f aca="true" t="shared" si="4" ref="C20:K20">SUM(C21:C30)</f>
        <v>534759.01</v>
      </c>
      <c r="D20" s="25">
        <f t="shared" si="4"/>
        <v>1744892.07</v>
      </c>
      <c r="E20" s="25">
        <f t="shared" si="4"/>
        <v>1424320.3799999997</v>
      </c>
      <c r="F20" s="25">
        <f t="shared" si="4"/>
        <v>1443412.2900000003</v>
      </c>
      <c r="G20" s="25">
        <f t="shared" si="4"/>
        <v>864516.74</v>
      </c>
      <c r="H20" s="25">
        <f t="shared" si="4"/>
        <v>517852.75</v>
      </c>
      <c r="I20" s="25">
        <f t="shared" si="4"/>
        <v>610533.0399999998</v>
      </c>
      <c r="J20" s="25">
        <f t="shared" si="4"/>
        <v>752068.4899999999</v>
      </c>
      <c r="K20" s="25">
        <f t="shared" si="4"/>
        <v>943246.02</v>
      </c>
      <c r="L20" s="25">
        <f>SUM(B20:K20)</f>
        <v>9631787.95</v>
      </c>
      <c r="M20"/>
    </row>
    <row r="21" spans="1:13" ht="17.25" customHeight="1">
      <c r="A21" s="26" t="s">
        <v>22</v>
      </c>
      <c r="B21" s="56">
        <f>ROUND((B15+B16)*B7,2)</f>
        <v>642803.59</v>
      </c>
      <c r="C21" s="56">
        <f aca="true" t="shared" si="5" ref="C21:K21">ROUND((C15+C16)*C7,2)</f>
        <v>454744.19</v>
      </c>
      <c r="D21" s="56">
        <f t="shared" si="5"/>
        <v>1573696.6</v>
      </c>
      <c r="E21" s="56">
        <f t="shared" si="5"/>
        <v>1254460.58</v>
      </c>
      <c r="F21" s="56">
        <f t="shared" si="5"/>
        <v>1143414.09</v>
      </c>
      <c r="G21" s="56">
        <f t="shared" si="5"/>
        <v>731825.08</v>
      </c>
      <c r="H21" s="56">
        <f t="shared" si="5"/>
        <v>479003.71</v>
      </c>
      <c r="I21" s="56">
        <f t="shared" si="5"/>
        <v>537464.74</v>
      </c>
      <c r="J21" s="56">
        <f t="shared" si="5"/>
        <v>571148.46</v>
      </c>
      <c r="K21" s="56">
        <f t="shared" si="5"/>
        <v>843783.73</v>
      </c>
      <c r="L21" s="33">
        <f aca="true" t="shared" si="6" ref="L21:L28">SUM(B21:K21)</f>
        <v>8232344.77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114402.64</v>
      </c>
      <c r="C22" s="33">
        <f t="shared" si="7"/>
        <v>62463.09</v>
      </c>
      <c r="D22" s="33">
        <f t="shared" si="7"/>
        <v>98315.3</v>
      </c>
      <c r="E22" s="33">
        <f t="shared" si="7"/>
        <v>125308.65</v>
      </c>
      <c r="F22" s="33">
        <f t="shared" si="7"/>
        <v>236206.34</v>
      </c>
      <c r="G22" s="33">
        <f t="shared" si="7"/>
        <v>97918.7</v>
      </c>
      <c r="H22" s="33">
        <f t="shared" si="7"/>
        <v>16086.59</v>
      </c>
      <c r="I22" s="33">
        <f t="shared" si="7"/>
        <v>55849.33</v>
      </c>
      <c r="J22" s="33">
        <f t="shared" si="7"/>
        <v>153841.95</v>
      </c>
      <c r="K22" s="33">
        <f t="shared" si="7"/>
        <v>66076.38</v>
      </c>
      <c r="L22" s="33">
        <f t="shared" si="6"/>
        <v>1026468.9699999999</v>
      </c>
      <c r="M22"/>
    </row>
    <row r="23" spans="1:13" ht="17.25" customHeight="1">
      <c r="A23" s="27" t="s">
        <v>24</v>
      </c>
      <c r="B23" s="33">
        <v>2607.22</v>
      </c>
      <c r="C23" s="33">
        <v>14817.97</v>
      </c>
      <c r="D23" s="33">
        <v>66333.94</v>
      </c>
      <c r="E23" s="33">
        <v>38575.64</v>
      </c>
      <c r="F23" s="33">
        <v>57716.85</v>
      </c>
      <c r="G23" s="33">
        <v>33454.3</v>
      </c>
      <c r="H23" s="33">
        <v>20062.49</v>
      </c>
      <c r="I23" s="33">
        <v>14358.44</v>
      </c>
      <c r="J23" s="33">
        <v>22115.14</v>
      </c>
      <c r="K23" s="33">
        <v>28070.01</v>
      </c>
      <c r="L23" s="33">
        <f t="shared" si="6"/>
        <v>298112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684.03</v>
      </c>
      <c r="C26" s="33">
        <v>459.9</v>
      </c>
      <c r="D26" s="33">
        <v>1499.05</v>
      </c>
      <c r="E26" s="33">
        <v>1225.43</v>
      </c>
      <c r="F26" s="33">
        <v>1239.99</v>
      </c>
      <c r="G26" s="33">
        <v>742.25</v>
      </c>
      <c r="H26" s="33">
        <v>445.35</v>
      </c>
      <c r="I26" s="33">
        <v>523.94</v>
      </c>
      <c r="J26" s="33">
        <v>646.19</v>
      </c>
      <c r="K26" s="33">
        <v>812.1</v>
      </c>
      <c r="L26" s="33">
        <f t="shared" si="6"/>
        <v>8278.230000000001</v>
      </c>
      <c r="M26" s="60"/>
    </row>
    <row r="27" spans="1:13" ht="17.25" customHeight="1">
      <c r="A27" s="27" t="s">
        <v>74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-132453.91999999998</v>
      </c>
      <c r="C32" s="33">
        <f t="shared" si="8"/>
        <v>-26479.2</v>
      </c>
      <c r="D32" s="33">
        <f t="shared" si="8"/>
        <v>-75710.8</v>
      </c>
      <c r="E32" s="33">
        <f t="shared" si="8"/>
        <v>1841332.48</v>
      </c>
      <c r="F32" s="33">
        <f t="shared" si="8"/>
        <v>2300110.4</v>
      </c>
      <c r="G32" s="33">
        <f t="shared" si="8"/>
        <v>-40114.8</v>
      </c>
      <c r="H32" s="33">
        <f t="shared" si="8"/>
        <v>-20297.2</v>
      </c>
      <c r="I32" s="33">
        <f t="shared" si="8"/>
        <v>790821.23</v>
      </c>
      <c r="J32" s="33">
        <f t="shared" si="8"/>
        <v>-29638.4</v>
      </c>
      <c r="K32" s="33">
        <f t="shared" si="8"/>
        <v>-48074.4</v>
      </c>
      <c r="L32" s="33">
        <f aca="true" t="shared" si="9" ref="L32:L39">SUM(B32:K32)</f>
        <v>4559495.389999999</v>
      </c>
      <c r="M32"/>
    </row>
    <row r="33" spans="1:13" ht="18.75" customHeight="1">
      <c r="A33" s="27" t="s">
        <v>28</v>
      </c>
      <c r="B33" s="33">
        <f>B34+B35+B36+B37</f>
        <v>-23839.2</v>
      </c>
      <c r="C33" s="33">
        <f aca="true" t="shared" si="10" ref="C33:K33">C34+C35+C36+C37</f>
        <v>-26479.2</v>
      </c>
      <c r="D33" s="33">
        <f t="shared" si="10"/>
        <v>-75710.8</v>
      </c>
      <c r="E33" s="33">
        <f t="shared" si="10"/>
        <v>-53301.6</v>
      </c>
      <c r="F33" s="33">
        <f t="shared" si="10"/>
        <v>-47889.6</v>
      </c>
      <c r="G33" s="33">
        <f t="shared" si="10"/>
        <v>-40114.8</v>
      </c>
      <c r="H33" s="33">
        <f t="shared" si="10"/>
        <v>-20297.2</v>
      </c>
      <c r="I33" s="33">
        <f t="shared" si="10"/>
        <v>-37178.770000000004</v>
      </c>
      <c r="J33" s="33">
        <f t="shared" si="10"/>
        <v>-29638.4</v>
      </c>
      <c r="K33" s="33">
        <f t="shared" si="10"/>
        <v>-48074.4</v>
      </c>
      <c r="L33" s="33">
        <f t="shared" si="9"/>
        <v>-402523.9700000001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-23839.2</v>
      </c>
      <c r="C34" s="33">
        <f t="shared" si="11"/>
        <v>-26479.2</v>
      </c>
      <c r="D34" s="33">
        <f t="shared" si="11"/>
        <v>-75710.8</v>
      </c>
      <c r="E34" s="33">
        <f t="shared" si="11"/>
        <v>-53301.6</v>
      </c>
      <c r="F34" s="33">
        <f t="shared" si="11"/>
        <v>-47889.6</v>
      </c>
      <c r="G34" s="33">
        <f t="shared" si="11"/>
        <v>-40114.8</v>
      </c>
      <c r="H34" s="33">
        <f t="shared" si="11"/>
        <v>-20297.2</v>
      </c>
      <c r="I34" s="33">
        <f t="shared" si="11"/>
        <v>-21507.2</v>
      </c>
      <c r="J34" s="33">
        <f t="shared" si="11"/>
        <v>-29638.4</v>
      </c>
      <c r="K34" s="33">
        <f t="shared" si="11"/>
        <v>-48074.4</v>
      </c>
      <c r="L34" s="33">
        <f t="shared" si="9"/>
        <v>-386852.4000000001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-15671.57</v>
      </c>
      <c r="J37" s="17">
        <v>0</v>
      </c>
      <c r="K37" s="17">
        <v>0</v>
      </c>
      <c r="L37" s="33">
        <f t="shared" si="9"/>
        <v>-15671.57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1894634.08</v>
      </c>
      <c r="F38" s="38">
        <f t="shared" si="12"/>
        <v>2348000</v>
      </c>
      <c r="G38" s="38">
        <f t="shared" si="12"/>
        <v>0</v>
      </c>
      <c r="H38" s="38">
        <f t="shared" si="12"/>
        <v>0</v>
      </c>
      <c r="I38" s="38">
        <f t="shared" si="12"/>
        <v>828000</v>
      </c>
      <c r="J38" s="38">
        <f t="shared" si="12"/>
        <v>0</v>
      </c>
      <c r="K38" s="38">
        <f t="shared" si="12"/>
        <v>0</v>
      </c>
      <c r="L38" s="33">
        <f t="shared" si="9"/>
        <v>4962019.36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3079800</v>
      </c>
      <c r="F47" s="17">
        <v>3578000</v>
      </c>
      <c r="G47" s="17">
        <v>0</v>
      </c>
      <c r="H47" s="17">
        <v>0</v>
      </c>
      <c r="I47" s="17">
        <v>1363500</v>
      </c>
      <c r="J47" s="17">
        <v>0</v>
      </c>
      <c r="K47" s="17">
        <v>0</v>
      </c>
      <c r="L47" s="17">
        <f>SUM(B47:K47)</f>
        <v>8021300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663733.24</v>
      </c>
      <c r="C56" s="41">
        <f t="shared" si="16"/>
        <v>508279.81</v>
      </c>
      <c r="D56" s="41">
        <f t="shared" si="16"/>
        <v>1669181.27</v>
      </c>
      <c r="E56" s="41">
        <f t="shared" si="16"/>
        <v>3265652.8599999994</v>
      </c>
      <c r="F56" s="41">
        <f t="shared" si="16"/>
        <v>3743522.6900000004</v>
      </c>
      <c r="G56" s="41">
        <f t="shared" si="16"/>
        <v>824401.94</v>
      </c>
      <c r="H56" s="41">
        <f t="shared" si="16"/>
        <v>497555.55</v>
      </c>
      <c r="I56" s="41">
        <f t="shared" si="16"/>
        <v>1401354.2699999998</v>
      </c>
      <c r="J56" s="41">
        <f t="shared" si="16"/>
        <v>722430.0899999999</v>
      </c>
      <c r="K56" s="41">
        <f t="shared" si="16"/>
        <v>895171.62</v>
      </c>
      <c r="L56" s="42">
        <f t="shared" si="14"/>
        <v>14191283.34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663733.24</v>
      </c>
      <c r="C62" s="41">
        <f aca="true" t="shared" si="18" ref="C62:J62">SUM(C63:C74)</f>
        <v>508279.80000000005</v>
      </c>
      <c r="D62" s="41">
        <f t="shared" si="18"/>
        <v>1669181.27</v>
      </c>
      <c r="E62" s="41">
        <f t="shared" si="18"/>
        <v>3265652.86</v>
      </c>
      <c r="F62" s="41">
        <f t="shared" si="18"/>
        <v>3743522.69</v>
      </c>
      <c r="G62" s="41">
        <f t="shared" si="18"/>
        <v>824401.94</v>
      </c>
      <c r="H62" s="41">
        <f t="shared" si="18"/>
        <v>497555.55</v>
      </c>
      <c r="I62" s="41">
        <f>SUM(I63:I79)</f>
        <v>1401354.27</v>
      </c>
      <c r="J62" s="41">
        <f t="shared" si="18"/>
        <v>722430.09</v>
      </c>
      <c r="K62" s="41">
        <f>SUM(K63:K76)</f>
        <v>895171.6100000001</v>
      </c>
      <c r="L62" s="46">
        <f>SUM(B62:K62)</f>
        <v>14191283.319999998</v>
      </c>
      <c r="M62" s="40"/>
    </row>
    <row r="63" spans="1:13" ht="18.75" customHeight="1">
      <c r="A63" s="47" t="s">
        <v>46</v>
      </c>
      <c r="B63" s="48">
        <v>663733.24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663733.24</v>
      </c>
      <c r="M63"/>
    </row>
    <row r="64" spans="1:13" ht="18.75" customHeight="1">
      <c r="A64" s="47" t="s">
        <v>55</v>
      </c>
      <c r="B64" s="17">
        <v>0</v>
      </c>
      <c r="C64" s="48">
        <v>444948.14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444948.14</v>
      </c>
      <c r="M64"/>
    </row>
    <row r="65" spans="1:13" ht="18.75" customHeight="1">
      <c r="A65" s="47" t="s">
        <v>56</v>
      </c>
      <c r="B65" s="17">
        <v>0</v>
      </c>
      <c r="C65" s="48">
        <v>63331.66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63331.66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1669181.27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1669181.27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3265652.86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3265652.86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3743522.69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3743522.69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824401.94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824401.94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497555.55</v>
      </c>
      <c r="I70" s="17">
        <v>0</v>
      </c>
      <c r="J70" s="17">
        <v>0</v>
      </c>
      <c r="K70" s="17">
        <v>0</v>
      </c>
      <c r="L70" s="46">
        <f t="shared" si="19"/>
        <v>497555.55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1401354.27</v>
      </c>
      <c r="J71" s="17">
        <v>0</v>
      </c>
      <c r="K71" s="17">
        <v>0</v>
      </c>
      <c r="L71" s="46">
        <f t="shared" si="19"/>
        <v>1401354.27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722430.09</v>
      </c>
      <c r="K72" s="17">
        <v>0</v>
      </c>
      <c r="L72" s="46">
        <f t="shared" si="19"/>
        <v>722430.09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525018.15</v>
      </c>
      <c r="L73" s="46">
        <f t="shared" si="19"/>
        <v>525018.15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370153.46</v>
      </c>
      <c r="L74" s="46">
        <f t="shared" si="19"/>
        <v>370153.46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2024-02-14T19:44:51Z</dcterms:modified>
  <cp:category/>
  <cp:version/>
  <cp:contentType/>
  <cp:contentStatus/>
</cp:coreProperties>
</file>