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<sst xmlns="http://schemas.openxmlformats.org/spreadsheetml/2006/main" count="87" uniqueCount="86">
  <si>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</si>
  <si>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</si>
  <si>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</si>
  <si>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</si>
  <si>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</si>
  <si>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</si>
  <si>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</si>
  <si>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</si>
  <si>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</si>
  <si>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</si>
  <si>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</si>
  <si>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</si>
  <si>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</si>
  <si>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</si>
  <si>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</si>
  <si>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</si>
  <si>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</si>
  <si>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</si>
  <si>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</si>
  <si>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</si>
  <si>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</si>
  <si>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</si>
  <si>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</si>
  <si>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</si>
  <si>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</si>
  <si>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</si>
  <si>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</si>
  <si>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</si>
  <si>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</si>
  <si>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</si>
  <si>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</si>
  <si>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</si>
  <si>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</si>
  <si>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</si>
  <si>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</si>
  <si>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</si>
  <si>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</si>
  <si>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</si>
  <si>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</si>
  <si>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</si>
  <si>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</si>
  <si>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</si>
  <si>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</si>
  <si>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</si>
  <si>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</si>
  <si>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</si>
  <si>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</si>
  <si>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</si>
  <si>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</si>
  <si>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</si>
  <si>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</si>
  <si>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</si>
  <si>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</si>
  <si>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</si>
  <si>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</si>
  <si>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</si>
  <si>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</si>
  <si>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</si>
  <si>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</si>
  <si>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</si>
  <si>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</si>
  <si>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</si>
  <si>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</si>
  <si>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</si>
  <si>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</si>
  <si>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</si>
  <si>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</si>
  <si>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</si>
  <si>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</si>
  <si>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</si>
  <si>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</si>
  <si>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</si>
  <si>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</si>
  <si>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</si>
  <si>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</si>
  <si>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</si>
  <si>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</si>
  <si>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</si>
  <si>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</si>
  <si>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</si>
  <si>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</si>
  <si>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</si>
  <si>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</si>
  <si>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</si>
  <si>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05/02/24 - VENCIMENTO 14/02/24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</si>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</sst>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82591</v>
      </c>
      <c r="C7" s="10">
        <f aca="true" t="shared" si="0" ref="C7:K7">C8+C11</f>
        <v>104558</v>
      </c>
      <c r="D7" s="10">
        <f t="shared" si="0"/>
        <v>306416</v>
      </c>
      <c r="E7" s="10">
        <f t="shared" si="0"/>
        <v>242967</v>
      </c>
      <c r="F7" s="10">
        <f t="shared" si="0"/>
        <v>253749</v>
      </c>
      <c r="G7" s="10">
        <f t="shared" si="0"/>
        <v>146470</v>
      </c>
      <c r="H7" s="10">
        <f t="shared" si="0"/>
        <v>85537</v>
      </c>
      <c r="I7" s="10">
        <f t="shared" si="0"/>
        <v>116661</v>
      </c>
      <c r="J7" s="10">
        <f t="shared" si="0"/>
        <v>114530</v>
      </c>
      <c r="K7" s="10">
        <f t="shared" si="0"/>
        <v>208625</v>
      </c>
      <c r="L7" s="10">
        <f aca="true" t="shared" si="1" ref="L7:L13">SUM(B7:K7)</f>
        <v>1662104</v>
      </c>
      <c r="M7" s="11"/>
    </row>
    <row r="8" spans="1:13" ht="17.25" customHeight="1">
      <c r="A8" s="12" t="s">
        <v>81</v>
      </c>
      <c r="B8" s="13">
        <f>B9+B10</f>
        <v>5075</v>
      </c>
      <c r="C8" s="13">
        <f aca="true" t="shared" si="2" ref="C8:K8">C9+C10</f>
        <v>5778</v>
      </c>
      <c r="D8" s="13">
        <f t="shared" si="2"/>
        <v>17452</v>
      </c>
      <c r="E8" s="13">
        <f t="shared" si="2"/>
        <v>12385</v>
      </c>
      <c r="F8" s="13">
        <f t="shared" si="2"/>
        <v>10859</v>
      </c>
      <c r="G8" s="13">
        <f t="shared" si="2"/>
        <v>8990</v>
      </c>
      <c r="H8" s="13">
        <f t="shared" si="2"/>
        <v>4596</v>
      </c>
      <c r="I8" s="13">
        <f t="shared" si="2"/>
        <v>4982</v>
      </c>
      <c r="J8" s="13">
        <f t="shared" si="2"/>
        <v>6494</v>
      </c>
      <c r="K8" s="13">
        <f t="shared" si="2"/>
        <v>10494</v>
      </c>
      <c r="L8" s="13">
        <f t="shared" si="1"/>
        <v>87105</v>
      </c>
      <c r="M8"/>
    </row>
    <row r="9" spans="1:13" ht="17.25" customHeight="1">
      <c r="A9" s="14" t="s">
        <v>18</v>
      </c>
      <c r="B9" s="15">
        <v>5073</v>
      </c>
      <c r="C9" s="15">
        <v>5778</v>
      </c>
      <c r="D9" s="15">
        <v>17452</v>
      </c>
      <c r="E9" s="15">
        <v>12385</v>
      </c>
      <c r="F9" s="15">
        <v>10859</v>
      </c>
      <c r="G9" s="15">
        <v>8990</v>
      </c>
      <c r="H9" s="15">
        <v>4508</v>
      </c>
      <c r="I9" s="15">
        <v>4982</v>
      </c>
      <c r="J9" s="15">
        <v>6494</v>
      </c>
      <c r="K9" s="15">
        <v>10494</v>
      </c>
      <c r="L9" s="13">
        <f t="shared" si="1"/>
        <v>87015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88</v>
      </c>
      <c r="I10" s="15">
        <v>0</v>
      </c>
      <c r="J10" s="15">
        <v>0</v>
      </c>
      <c r="K10" s="15">
        <v>0</v>
      </c>
      <c r="L10" s="13">
        <f t="shared" si="1"/>
        <v>90</v>
      </c>
      <c r="M10"/>
    </row>
    <row r="11" spans="1:13" ht="17.25" customHeight="1">
      <c r="A11" s="12" t="s">
        <v>70</v>
      </c>
      <c r="B11" s="15">
        <v>77516</v>
      </c>
      <c r="C11" s="15">
        <v>98780</v>
      </c>
      <c r="D11" s="15">
        <v>288964</v>
      </c>
      <c r="E11" s="15">
        <v>230582</v>
      </c>
      <c r="F11" s="15">
        <v>242890</v>
      </c>
      <c r="G11" s="15">
        <v>137480</v>
      </c>
      <c r="H11" s="15">
        <v>80941</v>
      </c>
      <c r="I11" s="15">
        <v>111679</v>
      </c>
      <c r="J11" s="15">
        <v>108036</v>
      </c>
      <c r="K11" s="15">
        <v>198131</v>
      </c>
      <c r="L11" s="13">
        <f t="shared" si="1"/>
        <v>1574999</v>
      </c>
      <c r="M11" s="60"/>
    </row>
    <row r="12" spans="1:13" ht="17.25" customHeight="1">
      <c r="A12" s="14" t="s">
        <v>83</v>
      </c>
      <c r="B12" s="15">
        <v>10095</v>
      </c>
      <c r="C12" s="15">
        <v>8219</v>
      </c>
      <c r="D12" s="15">
        <v>27747</v>
      </c>
      <c r="E12" s="15">
        <v>25047</v>
      </c>
      <c r="F12" s="15">
        <v>22532</v>
      </c>
      <c r="G12" s="15">
        <v>14249</v>
      </c>
      <c r="H12" s="15">
        <v>7844</v>
      </c>
      <c r="I12" s="15">
        <v>6971</v>
      </c>
      <c r="J12" s="15">
        <v>8651</v>
      </c>
      <c r="K12" s="15">
        <v>14466</v>
      </c>
      <c r="L12" s="13">
        <f t="shared" si="1"/>
        <v>145821</v>
      </c>
      <c r="M12" s="60"/>
    </row>
    <row r="13" spans="1:13" ht="17.25" customHeight="1">
      <c r="A13" s="14" t="s">
        <v>71</v>
      </c>
      <c r="B13" s="15">
        <f>+B11-B12</f>
        <v>67421</v>
      </c>
      <c r="C13" s="15">
        <f aca="true" t="shared" si="3" ref="C13:K13">+C11-C12</f>
        <v>90561</v>
      </c>
      <c r="D13" s="15">
        <f t="shared" si="3"/>
        <v>261217</v>
      </c>
      <c r="E13" s="15">
        <f t="shared" si="3"/>
        <v>205535</v>
      </c>
      <c r="F13" s="15">
        <f t="shared" si="3"/>
        <v>220358</v>
      </c>
      <c r="G13" s="15">
        <f t="shared" si="3"/>
        <v>123231</v>
      </c>
      <c r="H13" s="15">
        <f t="shared" si="3"/>
        <v>73097</v>
      </c>
      <c r="I13" s="15">
        <f t="shared" si="3"/>
        <v>104708</v>
      </c>
      <c r="J13" s="15">
        <f t="shared" si="3"/>
        <v>99385</v>
      </c>
      <c r="K13" s="15">
        <f t="shared" si="3"/>
        <v>183665</v>
      </c>
      <c r="L13" s="13">
        <f t="shared" si="1"/>
        <v>1429178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1.240074493008519</v>
      </c>
      <c r="C18" s="22">
        <v>1.181007383034294</v>
      </c>
      <c r="D18" s="22">
        <v>1.10400075609279</v>
      </c>
      <c r="E18" s="22">
        <v>1.132996551526965</v>
      </c>
      <c r="F18" s="22">
        <v>1.234171214148309</v>
      </c>
      <c r="G18" s="22">
        <v>1.164773652686378</v>
      </c>
      <c r="H18" s="22">
        <v>1.080058764811418</v>
      </c>
      <c r="I18" s="22">
        <v>1.147194543775575</v>
      </c>
      <c r="J18" s="22">
        <v>1.330461282344552</v>
      </c>
      <c r="K18" s="22">
        <v>1.11774533534585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789798.58</v>
      </c>
      <c r="C20" s="25">
        <f aca="true" t="shared" si="4" ref="C20:K20">SUM(C21:C30)</f>
        <v>527222.21</v>
      </c>
      <c r="D20" s="25">
        <f t="shared" si="4"/>
        <v>1733369.5299999998</v>
      </c>
      <c r="E20" s="25">
        <f t="shared" si="4"/>
        <v>1412647.96</v>
      </c>
      <c r="F20" s="25">
        <f t="shared" si="4"/>
        <v>1440467.6900000002</v>
      </c>
      <c r="G20" s="25">
        <f t="shared" si="4"/>
        <v>858762.8800000001</v>
      </c>
      <c r="H20" s="25">
        <f t="shared" si="4"/>
        <v>514624.49999999994</v>
      </c>
      <c r="I20" s="25">
        <f t="shared" si="4"/>
        <v>607879.36</v>
      </c>
      <c r="J20" s="25">
        <f t="shared" si="4"/>
        <v>751666.93</v>
      </c>
      <c r="K20" s="25">
        <f t="shared" si="4"/>
        <v>938195.4700000001</v>
      </c>
      <c r="L20" s="25">
        <f>SUM(B20:K20)</f>
        <v>9574635.110000001</v>
      </c>
      <c r="M20"/>
    </row>
    <row r="21" spans="1:13" ht="17.25" customHeight="1">
      <c r="A21" s="26" t="s">
        <v>22</v>
      </c>
      <c r="B21" s="56">
        <f>ROUND((B15+B16)*B7,2)</f>
        <v>605136</v>
      </c>
      <c r="C21" s="56">
        <f aca="true" t="shared" si="5" ref="C21:K21">ROUND((C15+C16)*C7,2)</f>
        <v>431333.12</v>
      </c>
      <c r="D21" s="56">
        <f t="shared" si="5"/>
        <v>1504471.92</v>
      </c>
      <c r="E21" s="56">
        <f t="shared" si="5"/>
        <v>1208372.08</v>
      </c>
      <c r="F21" s="56">
        <f t="shared" si="5"/>
        <v>1115074.61</v>
      </c>
      <c r="G21" s="56">
        <f t="shared" si="5"/>
        <v>707728.39</v>
      </c>
      <c r="H21" s="56">
        <f t="shared" si="5"/>
        <v>455270.68</v>
      </c>
      <c r="I21" s="56">
        <f t="shared" si="5"/>
        <v>514813.33</v>
      </c>
      <c r="J21" s="56">
        <f t="shared" si="5"/>
        <v>544315.28</v>
      </c>
      <c r="K21" s="56">
        <f t="shared" si="5"/>
        <v>809673.63</v>
      </c>
      <c r="L21" s="33">
        <f aca="true" t="shared" si="6" ref="L21:L28">SUM(B21:K21)</f>
        <v>7896189.04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145277.72</v>
      </c>
      <c r="C22" s="33">
        <f t="shared" si="7"/>
        <v>78074.48</v>
      </c>
      <c r="D22" s="33">
        <f t="shared" si="7"/>
        <v>156466.22</v>
      </c>
      <c r="E22" s="33">
        <f t="shared" si="7"/>
        <v>160709.32</v>
      </c>
      <c r="F22" s="33">
        <f t="shared" si="7"/>
        <v>261118.38</v>
      </c>
      <c r="G22" s="33">
        <f t="shared" si="7"/>
        <v>116614.99</v>
      </c>
      <c r="H22" s="33">
        <f t="shared" si="7"/>
        <v>36448.41</v>
      </c>
      <c r="I22" s="33">
        <f t="shared" si="7"/>
        <v>75777.71</v>
      </c>
      <c r="J22" s="33">
        <f t="shared" si="7"/>
        <v>179875.13</v>
      </c>
      <c r="K22" s="33">
        <f t="shared" si="7"/>
        <v>95335.29</v>
      </c>
      <c r="L22" s="33">
        <f t="shared" si="6"/>
        <v>1305697.65</v>
      </c>
      <c r="M22"/>
    </row>
    <row r="23" spans="1:13" ht="17.25" customHeight="1">
      <c r="A23" s="27" t="s">
        <v>24</v>
      </c>
      <c r="B23" s="33">
        <v>3011.15</v>
      </c>
      <c r="C23" s="33">
        <v>15083.76</v>
      </c>
      <c r="D23" s="33">
        <v>65882.25</v>
      </c>
      <c r="E23" s="33">
        <v>37591.05</v>
      </c>
      <c r="F23" s="33">
        <v>58190.96</v>
      </c>
      <c r="G23" s="33">
        <v>33097.93</v>
      </c>
      <c r="H23" s="33">
        <v>20205.45</v>
      </c>
      <c r="I23" s="33">
        <v>14424.88</v>
      </c>
      <c r="J23" s="33">
        <v>22507.76</v>
      </c>
      <c r="K23" s="33">
        <v>27870.65</v>
      </c>
      <c r="L23" s="33">
        <f t="shared" si="6"/>
        <v>297865.84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684.03</v>
      </c>
      <c r="C26" s="33">
        <v>456.99</v>
      </c>
      <c r="D26" s="33">
        <v>1501.96</v>
      </c>
      <c r="E26" s="33">
        <v>1225.43</v>
      </c>
      <c r="F26" s="33">
        <v>1248.72</v>
      </c>
      <c r="G26" s="33">
        <v>745.16</v>
      </c>
      <c r="H26" s="33">
        <v>445.35</v>
      </c>
      <c r="I26" s="33">
        <v>526.85</v>
      </c>
      <c r="J26" s="33">
        <v>652.01</v>
      </c>
      <c r="K26" s="33">
        <v>812.1</v>
      </c>
      <c r="L26" s="33">
        <f t="shared" si="6"/>
        <v>8298.6</v>
      </c>
      <c r="M26" s="60"/>
    </row>
    <row r="27" spans="1:13" ht="17.25" customHeight="1">
      <c r="A27" s="27" t="s">
        <v>74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-130935.91999999998</v>
      </c>
      <c r="C32" s="33">
        <f t="shared" si="8"/>
        <v>-25423.2</v>
      </c>
      <c r="D32" s="33">
        <f t="shared" si="8"/>
        <v>-76788.8</v>
      </c>
      <c r="E32" s="33">
        <f t="shared" si="8"/>
        <v>-60659.919999999925</v>
      </c>
      <c r="F32" s="33">
        <f t="shared" si="8"/>
        <v>-47779.6</v>
      </c>
      <c r="G32" s="33">
        <f t="shared" si="8"/>
        <v>-39556</v>
      </c>
      <c r="H32" s="33">
        <f t="shared" si="8"/>
        <v>-19835.2</v>
      </c>
      <c r="I32" s="33">
        <f t="shared" si="8"/>
        <v>-26865.23</v>
      </c>
      <c r="J32" s="33">
        <f t="shared" si="8"/>
        <v>-28573.6</v>
      </c>
      <c r="K32" s="33">
        <f t="shared" si="8"/>
        <v>-46173.6</v>
      </c>
      <c r="L32" s="33">
        <f aca="true" t="shared" si="9" ref="L32:L39">SUM(B32:K32)</f>
        <v>-502591.06999999983</v>
      </c>
      <c r="M32"/>
    </row>
    <row r="33" spans="1:13" ht="18.75" customHeight="1">
      <c r="A33" s="27" t="s">
        <v>28</v>
      </c>
      <c r="B33" s="33">
        <f>B34+B35+B36+B37</f>
        <v>-22321.2</v>
      </c>
      <c r="C33" s="33">
        <f aca="true" t="shared" si="10" ref="C33:K33">C34+C35+C36+C37</f>
        <v>-25423.2</v>
      </c>
      <c r="D33" s="33">
        <f t="shared" si="10"/>
        <v>-76788.8</v>
      </c>
      <c r="E33" s="33">
        <f t="shared" si="10"/>
        <v>-54494</v>
      </c>
      <c r="F33" s="33">
        <f t="shared" si="10"/>
        <v>-47779.6</v>
      </c>
      <c r="G33" s="33">
        <f t="shared" si="10"/>
        <v>-39556</v>
      </c>
      <c r="H33" s="33">
        <f t="shared" si="10"/>
        <v>-19835.2</v>
      </c>
      <c r="I33" s="33">
        <f t="shared" si="10"/>
        <v>-26865.23</v>
      </c>
      <c r="J33" s="33">
        <f t="shared" si="10"/>
        <v>-28573.6</v>
      </c>
      <c r="K33" s="33">
        <f t="shared" si="10"/>
        <v>-46173.6</v>
      </c>
      <c r="L33" s="33">
        <f t="shared" si="9"/>
        <v>-387810.43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-22321.2</v>
      </c>
      <c r="C34" s="33">
        <f t="shared" si="11"/>
        <v>-25423.2</v>
      </c>
      <c r="D34" s="33">
        <f t="shared" si="11"/>
        <v>-76788.8</v>
      </c>
      <c r="E34" s="33">
        <f t="shared" si="11"/>
        <v>-54494</v>
      </c>
      <c r="F34" s="33">
        <f t="shared" si="11"/>
        <v>-47779.6</v>
      </c>
      <c r="G34" s="33">
        <f t="shared" si="11"/>
        <v>-39556</v>
      </c>
      <c r="H34" s="33">
        <f t="shared" si="11"/>
        <v>-19835.2</v>
      </c>
      <c r="I34" s="33">
        <f t="shared" si="11"/>
        <v>-21920.8</v>
      </c>
      <c r="J34" s="33">
        <f t="shared" si="11"/>
        <v>-28573.6</v>
      </c>
      <c r="K34" s="33">
        <f t="shared" si="11"/>
        <v>-46173.6</v>
      </c>
      <c r="L34" s="33">
        <f t="shared" si="9"/>
        <v>-382866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-4944.43</v>
      </c>
      <c r="J37" s="17">
        <v>0</v>
      </c>
      <c r="K37" s="17">
        <v>0</v>
      </c>
      <c r="L37" s="33">
        <f t="shared" si="9"/>
        <v>-4944.43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-6165.9199999999255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-114780.63999999991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658862.6599999999</v>
      </c>
      <c r="C56" s="41">
        <f t="shared" si="16"/>
        <v>501799.00999999995</v>
      </c>
      <c r="D56" s="41">
        <f t="shared" si="16"/>
        <v>1656580.7299999997</v>
      </c>
      <c r="E56" s="41">
        <f t="shared" si="16"/>
        <v>1351988.04</v>
      </c>
      <c r="F56" s="41">
        <f t="shared" si="16"/>
        <v>1392688.09</v>
      </c>
      <c r="G56" s="41">
        <f t="shared" si="16"/>
        <v>819206.8800000001</v>
      </c>
      <c r="H56" s="41">
        <f t="shared" si="16"/>
        <v>494789.29999999993</v>
      </c>
      <c r="I56" s="41">
        <f t="shared" si="16"/>
        <v>581014.13</v>
      </c>
      <c r="J56" s="41">
        <f t="shared" si="16"/>
        <v>723093.3300000001</v>
      </c>
      <c r="K56" s="41">
        <f t="shared" si="16"/>
        <v>892021.8700000001</v>
      </c>
      <c r="L56" s="42">
        <f t="shared" si="14"/>
        <v>9072044.04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658862.66</v>
      </c>
      <c r="C62" s="41">
        <f aca="true" t="shared" si="18" ref="C62:J62">SUM(C63:C74)</f>
        <v>501799.01</v>
      </c>
      <c r="D62" s="41">
        <f t="shared" si="18"/>
        <v>1656580.73</v>
      </c>
      <c r="E62" s="41">
        <f t="shared" si="18"/>
        <v>1351988.04</v>
      </c>
      <c r="F62" s="41">
        <f t="shared" si="18"/>
        <v>1392688.09</v>
      </c>
      <c r="G62" s="41">
        <f t="shared" si="18"/>
        <v>819206.88</v>
      </c>
      <c r="H62" s="41">
        <f t="shared" si="18"/>
        <v>494789.3</v>
      </c>
      <c r="I62" s="41">
        <f>SUM(I63:I79)</f>
        <v>581014.13</v>
      </c>
      <c r="J62" s="41">
        <f t="shared" si="18"/>
        <v>723093.33</v>
      </c>
      <c r="K62" s="41">
        <f>SUM(K63:K76)</f>
        <v>892021.87</v>
      </c>
      <c r="L62" s="46">
        <f>SUM(B62:K62)</f>
        <v>9072044.04</v>
      </c>
      <c r="M62" s="40"/>
    </row>
    <row r="63" spans="1:13" ht="18.75" customHeight="1">
      <c r="A63" s="47" t="s">
        <v>46</v>
      </c>
      <c r="B63" s="48">
        <v>658862.66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658862.66</v>
      </c>
      <c r="M63"/>
    </row>
    <row r="64" spans="1:13" ht="18.75" customHeight="1">
      <c r="A64" s="47" t="s">
        <v>55</v>
      </c>
      <c r="B64" s="17">
        <v>0</v>
      </c>
      <c r="C64" s="48">
        <v>439525.75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439525.75</v>
      </c>
      <c r="M64"/>
    </row>
    <row r="65" spans="1:13" ht="18.75" customHeight="1">
      <c r="A65" s="47" t="s">
        <v>56</v>
      </c>
      <c r="B65" s="17">
        <v>0</v>
      </c>
      <c r="C65" s="48">
        <v>62273.26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62273.26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1656580.73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1656580.73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1351988.04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1351988.04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1392688.09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1392688.09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819206.88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819206.88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494789.3</v>
      </c>
      <c r="I70" s="17">
        <v>0</v>
      </c>
      <c r="J70" s="17">
        <v>0</v>
      </c>
      <c r="K70" s="17">
        <v>0</v>
      </c>
      <c r="L70" s="46">
        <f t="shared" si="19"/>
        <v>494789.3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581014.13</v>
      </c>
      <c r="J71" s="17">
        <v>0</v>
      </c>
      <c r="K71" s="17">
        <v>0</v>
      </c>
      <c r="L71" s="46">
        <f t="shared" si="19"/>
        <v>581014.13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723093.33</v>
      </c>
      <c r="K72" s="17">
        <v>0</v>
      </c>
      <c r="L72" s="46">
        <f t="shared" si="19"/>
        <v>723093.33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572499.64</v>
      </c>
      <c r="L73" s="46">
        <f t="shared" si="19"/>
        <v>572499.64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319522.23</v>
      </c>
      <c r="L74" s="46">
        <f t="shared" si="19"/>
        <v>319522.23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2024-02-09T20:46:27Z</dcterms:modified>
  <cp:category/>
  <cp:version/>
  <cp:contentType/>
  <cp:contentStatus/>
</cp:coreProperties>
</file>