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<sst xmlns="http://schemas.openxmlformats.org/spreadsheetml/2006/main" count="87" uniqueCount="86">
  <si>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</si>
  <si>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</si>
  <si>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</si>
  <si>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</si>
  <si>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</si>
  <si>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</si>
  <si>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</si>
  <si>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</si>
  <si>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</si>
  <si>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</si>
  <si>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</si>
  <si>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</si>
  <si>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</si>
  <si>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</si>
  <si>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</si>
  <si>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</si>
  <si>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</si>
  <si>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</si>
  <si>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</si>
  <si>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</si>
  <si>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</si>
  <si>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</si>
  <si>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</si>
  <si>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</si>
  <si>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</si>
  <si>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</si>
  <si>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</si>
  <si>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</si>
  <si>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</si>
  <si>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</si>
  <si>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</si>
  <si>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</si>
  <si>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</si>
  <si>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</si>
  <si>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</si>
  <si>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</si>
  <si>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</si>
  <si>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</si>
  <si>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</si>
  <si>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</si>
  <si>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</si>
  <si>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</si>
  <si>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</si>
  <si>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</si>
  <si>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</si>
  <si>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</si>
  <si>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</si>
  <si>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</si>
  <si>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</si>
  <si>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</si>
  <si>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</si>
  <si>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</si>
  <si>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</si>
  <si>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</si>
  <si>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</si>
  <si>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</si>
  <si>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</si>
  <si>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</si>
  <si>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</si>
  <si>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</si>
  <si>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</si>
  <si>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</si>
  <si>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</si>
  <si>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</si>
  <si>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</si>
  <si>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</si>
  <si>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</si>
  <si>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</si>
  <si>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</si>
  <si>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</si>
  <si>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</si>
  <si>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</si>
  <si>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</si>
  <si>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</si>
  <si>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</si>
  <si>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</si>
  <si>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</si>
  <si>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</si>
  <si>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</si>
  <si>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</si>
  <si>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</si>
  <si>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</si>
  <si>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</si>
  <si>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</si>
  <si>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01/02/24 - VENCIMENTO 08/02/24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</si>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</sst>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88298</v>
      </c>
      <c r="C7" s="10">
        <f aca="true" t="shared" si="0" ref="C7:K7">C8+C11</f>
        <v>103947</v>
      </c>
      <c r="D7" s="10">
        <f t="shared" si="0"/>
        <v>305387</v>
      </c>
      <c r="E7" s="10">
        <f t="shared" si="0"/>
        <v>238039</v>
      </c>
      <c r="F7" s="10">
        <f t="shared" si="0"/>
        <v>251909</v>
      </c>
      <c r="G7" s="10">
        <f t="shared" si="0"/>
        <v>143591</v>
      </c>
      <c r="H7" s="10">
        <f t="shared" si="0"/>
        <v>84491</v>
      </c>
      <c r="I7" s="10">
        <f t="shared" si="0"/>
        <v>119302</v>
      </c>
      <c r="J7" s="10">
        <f t="shared" si="0"/>
        <v>118367</v>
      </c>
      <c r="K7" s="10">
        <f t="shared" si="0"/>
        <v>210615</v>
      </c>
      <c r="L7" s="10">
        <f aca="true" t="shared" si="1" ref="L7:L13">SUM(B7:K7)</f>
        <v>1663946</v>
      </c>
      <c r="M7" s="11"/>
    </row>
    <row r="8" spans="1:13" ht="17.25" customHeight="1">
      <c r="A8" s="12" t="s">
        <v>81</v>
      </c>
      <c r="B8" s="13">
        <f>B9+B10</f>
        <v>5175</v>
      </c>
      <c r="C8" s="13">
        <f aca="true" t="shared" si="2" ref="C8:K8">C9+C10</f>
        <v>5464</v>
      </c>
      <c r="D8" s="13">
        <f t="shared" si="2"/>
        <v>16102</v>
      </c>
      <c r="E8" s="13">
        <f t="shared" si="2"/>
        <v>11868</v>
      </c>
      <c r="F8" s="13">
        <f t="shared" si="2"/>
        <v>10434</v>
      </c>
      <c r="G8" s="13">
        <f t="shared" si="2"/>
        <v>8438</v>
      </c>
      <c r="H8" s="13">
        <f t="shared" si="2"/>
        <v>4153</v>
      </c>
      <c r="I8" s="13">
        <f t="shared" si="2"/>
        <v>4592</v>
      </c>
      <c r="J8" s="13">
        <f t="shared" si="2"/>
        <v>6402</v>
      </c>
      <c r="K8" s="13">
        <f t="shared" si="2"/>
        <v>10432</v>
      </c>
      <c r="L8" s="13">
        <f t="shared" si="1"/>
        <v>83060</v>
      </c>
      <c r="M8"/>
    </row>
    <row r="9" spans="1:13" ht="17.25" customHeight="1">
      <c r="A9" s="14" t="s">
        <v>18</v>
      </c>
      <c r="B9" s="15">
        <v>5171</v>
      </c>
      <c r="C9" s="15">
        <v>5464</v>
      </c>
      <c r="D9" s="15">
        <v>16102</v>
      </c>
      <c r="E9" s="15">
        <v>11868</v>
      </c>
      <c r="F9" s="15">
        <v>10434</v>
      </c>
      <c r="G9" s="15">
        <v>8438</v>
      </c>
      <c r="H9" s="15">
        <v>4057</v>
      </c>
      <c r="I9" s="15">
        <v>4592</v>
      </c>
      <c r="J9" s="15">
        <v>6402</v>
      </c>
      <c r="K9" s="15">
        <v>10432</v>
      </c>
      <c r="L9" s="13">
        <f t="shared" si="1"/>
        <v>82960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96</v>
      </c>
      <c r="I10" s="15">
        <v>0</v>
      </c>
      <c r="J10" s="15">
        <v>0</v>
      </c>
      <c r="K10" s="15">
        <v>0</v>
      </c>
      <c r="L10" s="13">
        <f t="shared" si="1"/>
        <v>100</v>
      </c>
      <c r="M10"/>
    </row>
    <row r="11" spans="1:13" ht="17.25" customHeight="1">
      <c r="A11" s="12" t="s">
        <v>70</v>
      </c>
      <c r="B11" s="15">
        <v>83123</v>
      </c>
      <c r="C11" s="15">
        <v>98483</v>
      </c>
      <c r="D11" s="15">
        <v>289285</v>
      </c>
      <c r="E11" s="15">
        <v>226171</v>
      </c>
      <c r="F11" s="15">
        <v>241475</v>
      </c>
      <c r="G11" s="15">
        <v>135153</v>
      </c>
      <c r="H11" s="15">
        <v>80338</v>
      </c>
      <c r="I11" s="15">
        <v>114710</v>
      </c>
      <c r="J11" s="15">
        <v>111965</v>
      </c>
      <c r="K11" s="15">
        <v>200183</v>
      </c>
      <c r="L11" s="13">
        <f t="shared" si="1"/>
        <v>1580886</v>
      </c>
      <c r="M11" s="60"/>
    </row>
    <row r="12" spans="1:13" ht="17.25" customHeight="1">
      <c r="A12" s="14" t="s">
        <v>83</v>
      </c>
      <c r="B12" s="15">
        <v>9131</v>
      </c>
      <c r="C12" s="15">
        <v>7676</v>
      </c>
      <c r="D12" s="15">
        <v>26882</v>
      </c>
      <c r="E12" s="15">
        <v>23230</v>
      </c>
      <c r="F12" s="15">
        <v>21543</v>
      </c>
      <c r="G12" s="15">
        <v>12788</v>
      </c>
      <c r="H12" s="15">
        <v>7533</v>
      </c>
      <c r="I12" s="15">
        <v>6429</v>
      </c>
      <c r="J12" s="15">
        <v>8335</v>
      </c>
      <c r="K12" s="15">
        <v>13649</v>
      </c>
      <c r="L12" s="13">
        <f t="shared" si="1"/>
        <v>137196</v>
      </c>
      <c r="M12" s="60"/>
    </row>
    <row r="13" spans="1:13" ht="17.25" customHeight="1">
      <c r="A13" s="14" t="s">
        <v>71</v>
      </c>
      <c r="B13" s="15">
        <f>+B11-B12</f>
        <v>73992</v>
      </c>
      <c r="C13" s="15">
        <f aca="true" t="shared" si="3" ref="C13:K13">+C11-C12</f>
        <v>90807</v>
      </c>
      <c r="D13" s="15">
        <f t="shared" si="3"/>
        <v>262403</v>
      </c>
      <c r="E13" s="15">
        <f t="shared" si="3"/>
        <v>202941</v>
      </c>
      <c r="F13" s="15">
        <f t="shared" si="3"/>
        <v>219932</v>
      </c>
      <c r="G13" s="15">
        <f t="shared" si="3"/>
        <v>122365</v>
      </c>
      <c r="H13" s="15">
        <f t="shared" si="3"/>
        <v>72805</v>
      </c>
      <c r="I13" s="15">
        <f t="shared" si="3"/>
        <v>108281</v>
      </c>
      <c r="J13" s="15">
        <f t="shared" si="3"/>
        <v>103630</v>
      </c>
      <c r="K13" s="15">
        <f t="shared" si="3"/>
        <v>186534</v>
      </c>
      <c r="L13" s="13">
        <f t="shared" si="1"/>
        <v>1443690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1.1814994604454</v>
      </c>
      <c r="C18" s="22">
        <v>1.208198306785988</v>
      </c>
      <c r="D18" s="22">
        <v>1.121384075366189</v>
      </c>
      <c r="E18" s="22">
        <v>1.163901664430569</v>
      </c>
      <c r="F18" s="22">
        <v>1.258550300189168</v>
      </c>
      <c r="G18" s="22">
        <v>1.202116634476382</v>
      </c>
      <c r="H18" s="22">
        <v>1.103577606170034</v>
      </c>
      <c r="I18" s="22">
        <v>1.139565763889163</v>
      </c>
      <c r="J18" s="22">
        <v>1.292961360378213</v>
      </c>
      <c r="K18" s="22">
        <v>1.130199353627829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803725.0299999999</v>
      </c>
      <c r="C20" s="25">
        <f aca="true" t="shared" si="4" ref="C20:K20">SUM(C21:C30)</f>
        <v>535572.97</v>
      </c>
      <c r="D20" s="25">
        <f t="shared" si="4"/>
        <v>1753379.7899999996</v>
      </c>
      <c r="E20" s="25">
        <f t="shared" si="4"/>
        <v>1422053.2599999998</v>
      </c>
      <c r="F20" s="25">
        <f t="shared" si="4"/>
        <v>1457237.0599999998</v>
      </c>
      <c r="G20" s="25">
        <f t="shared" si="4"/>
        <v>868854.26</v>
      </c>
      <c r="H20" s="25">
        <f t="shared" si="4"/>
        <v>519354.16</v>
      </c>
      <c r="I20" s="25">
        <f t="shared" si="4"/>
        <v>617293.38</v>
      </c>
      <c r="J20" s="25">
        <f t="shared" si="4"/>
        <v>754957.4</v>
      </c>
      <c r="K20" s="25">
        <f t="shared" si="4"/>
        <v>957181.1900000001</v>
      </c>
      <c r="L20" s="25">
        <f>SUM(B20:K20)</f>
        <v>9689608.499999998</v>
      </c>
      <c r="M20"/>
    </row>
    <row r="21" spans="1:13" ht="17.25" customHeight="1">
      <c r="A21" s="26" t="s">
        <v>22</v>
      </c>
      <c r="B21" s="56">
        <f>ROUND((B15+B16)*B7,2)</f>
        <v>646950.62</v>
      </c>
      <c r="C21" s="56">
        <f aca="true" t="shared" si="5" ref="C21:K21">ROUND((C15+C16)*C7,2)</f>
        <v>428812.56</v>
      </c>
      <c r="D21" s="56">
        <f t="shared" si="5"/>
        <v>1499419.63</v>
      </c>
      <c r="E21" s="56">
        <f t="shared" si="5"/>
        <v>1183863.16</v>
      </c>
      <c r="F21" s="56">
        <f t="shared" si="5"/>
        <v>1106988.91</v>
      </c>
      <c r="G21" s="56">
        <f t="shared" si="5"/>
        <v>693817.35</v>
      </c>
      <c r="H21" s="56">
        <f t="shared" si="5"/>
        <v>449703.35</v>
      </c>
      <c r="I21" s="56">
        <f t="shared" si="5"/>
        <v>526467.8</v>
      </c>
      <c r="J21" s="56">
        <f t="shared" si="5"/>
        <v>562551</v>
      </c>
      <c r="K21" s="56">
        <f t="shared" si="5"/>
        <v>817396.82</v>
      </c>
      <c r="L21" s="33">
        <f aca="true" t="shared" si="6" ref="L21:L29">SUM(B21:K21)</f>
        <v>7915971.199999999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117421.19</v>
      </c>
      <c r="C22" s="33">
        <f t="shared" si="7"/>
        <v>89278.05</v>
      </c>
      <c r="D22" s="33">
        <f t="shared" si="7"/>
        <v>182005.67</v>
      </c>
      <c r="E22" s="33">
        <f t="shared" si="7"/>
        <v>194037.14</v>
      </c>
      <c r="F22" s="33">
        <f t="shared" si="7"/>
        <v>286212.31</v>
      </c>
      <c r="G22" s="33">
        <f t="shared" si="7"/>
        <v>140232.03</v>
      </c>
      <c r="H22" s="33">
        <f t="shared" si="7"/>
        <v>46579.2</v>
      </c>
      <c r="I22" s="33">
        <f t="shared" si="7"/>
        <v>73476.88</v>
      </c>
      <c r="J22" s="33">
        <f t="shared" si="7"/>
        <v>164805.71</v>
      </c>
      <c r="K22" s="33">
        <f t="shared" si="7"/>
        <v>106424.54</v>
      </c>
      <c r="L22" s="33">
        <f t="shared" si="6"/>
        <v>1400472.7200000002</v>
      </c>
      <c r="M22"/>
    </row>
    <row r="23" spans="1:13" ht="17.25" customHeight="1">
      <c r="A23" s="27" t="s">
        <v>24</v>
      </c>
      <c r="B23" s="33">
        <v>2976.6</v>
      </c>
      <c r="C23" s="33">
        <v>14751.51</v>
      </c>
      <c r="D23" s="33">
        <v>65411.17</v>
      </c>
      <c r="E23" s="33">
        <v>38189.09</v>
      </c>
      <c r="F23" s="33">
        <v>57957.92</v>
      </c>
      <c r="G23" s="33">
        <v>33486.22</v>
      </c>
      <c r="H23" s="33">
        <v>20374.56</v>
      </c>
      <c r="I23" s="33">
        <v>14485.26</v>
      </c>
      <c r="J23" s="33">
        <v>22640.66</v>
      </c>
      <c r="K23" s="33">
        <v>28038.1</v>
      </c>
      <c r="L23" s="33">
        <f t="shared" si="6"/>
        <v>298311.08999999997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686.94</v>
      </c>
      <c r="C26" s="33">
        <v>456.99</v>
      </c>
      <c r="D26" s="33">
        <v>1496.14</v>
      </c>
      <c r="E26" s="33">
        <v>1213.79</v>
      </c>
      <c r="F26" s="33">
        <v>1242.9</v>
      </c>
      <c r="G26" s="33">
        <v>742.25</v>
      </c>
      <c r="H26" s="33">
        <v>442.44</v>
      </c>
      <c r="I26" s="33">
        <v>526.85</v>
      </c>
      <c r="J26" s="33">
        <v>643.28</v>
      </c>
      <c r="K26" s="33">
        <v>817.93</v>
      </c>
      <c r="L26" s="33">
        <f t="shared" si="6"/>
        <v>8269.51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-131367.12</v>
      </c>
      <c r="C32" s="33">
        <f t="shared" si="8"/>
        <v>-24041.6</v>
      </c>
      <c r="D32" s="33">
        <f t="shared" si="8"/>
        <v>-70848.8</v>
      </c>
      <c r="E32" s="33">
        <f t="shared" si="8"/>
        <v>-58385.11999999992</v>
      </c>
      <c r="F32" s="33">
        <f t="shared" si="8"/>
        <v>-45909.6</v>
      </c>
      <c r="G32" s="33">
        <f t="shared" si="8"/>
        <v>-37127.2</v>
      </c>
      <c r="H32" s="33">
        <f t="shared" si="8"/>
        <v>-17850.8</v>
      </c>
      <c r="I32" s="33">
        <f t="shared" si="8"/>
        <v>-25427.059999999998</v>
      </c>
      <c r="J32" s="33">
        <f t="shared" si="8"/>
        <v>-28168.8</v>
      </c>
      <c r="K32" s="33">
        <f t="shared" si="8"/>
        <v>-45900.8</v>
      </c>
      <c r="L32" s="33">
        <f aca="true" t="shared" si="9" ref="L32:L39">SUM(B32:K32)</f>
        <v>-485026.8999999999</v>
      </c>
      <c r="M32"/>
    </row>
    <row r="33" spans="1:13" ht="18.75" customHeight="1">
      <c r="A33" s="27" t="s">
        <v>28</v>
      </c>
      <c r="B33" s="33">
        <f>B34+B35+B36+B37</f>
        <v>-22752.4</v>
      </c>
      <c r="C33" s="33">
        <f aca="true" t="shared" si="10" ref="C33:K33">C34+C35+C36+C37</f>
        <v>-24041.6</v>
      </c>
      <c r="D33" s="33">
        <f t="shared" si="10"/>
        <v>-70848.8</v>
      </c>
      <c r="E33" s="33">
        <f t="shared" si="10"/>
        <v>-52219.2</v>
      </c>
      <c r="F33" s="33">
        <f t="shared" si="10"/>
        <v>-45909.6</v>
      </c>
      <c r="G33" s="33">
        <f t="shared" si="10"/>
        <v>-37127.2</v>
      </c>
      <c r="H33" s="33">
        <f t="shared" si="10"/>
        <v>-17850.8</v>
      </c>
      <c r="I33" s="33">
        <f t="shared" si="10"/>
        <v>-25427.059999999998</v>
      </c>
      <c r="J33" s="33">
        <f t="shared" si="10"/>
        <v>-28168.8</v>
      </c>
      <c r="K33" s="33">
        <f t="shared" si="10"/>
        <v>-45900.8</v>
      </c>
      <c r="L33" s="33">
        <f t="shared" si="9"/>
        <v>-370246.25999999995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-22752.4</v>
      </c>
      <c r="C34" s="33">
        <f t="shared" si="11"/>
        <v>-24041.6</v>
      </c>
      <c r="D34" s="33">
        <f t="shared" si="11"/>
        <v>-70848.8</v>
      </c>
      <c r="E34" s="33">
        <f t="shared" si="11"/>
        <v>-52219.2</v>
      </c>
      <c r="F34" s="33">
        <f t="shared" si="11"/>
        <v>-45909.6</v>
      </c>
      <c r="G34" s="33">
        <f t="shared" si="11"/>
        <v>-37127.2</v>
      </c>
      <c r="H34" s="33">
        <f t="shared" si="11"/>
        <v>-17850.8</v>
      </c>
      <c r="I34" s="33">
        <f t="shared" si="11"/>
        <v>-20204.8</v>
      </c>
      <c r="J34" s="33">
        <f t="shared" si="11"/>
        <v>-28168.8</v>
      </c>
      <c r="K34" s="33">
        <f t="shared" si="11"/>
        <v>-45900.8</v>
      </c>
      <c r="L34" s="33">
        <f t="shared" si="9"/>
        <v>-365023.99999999994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-5222.26</v>
      </c>
      <c r="J37" s="17">
        <v>0</v>
      </c>
      <c r="K37" s="17">
        <v>0</v>
      </c>
      <c r="L37" s="33">
        <f t="shared" si="9"/>
        <v>-5222.26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672357.9099999999</v>
      </c>
      <c r="C56" s="41">
        <f t="shared" si="16"/>
        <v>511531.37</v>
      </c>
      <c r="D56" s="41">
        <f t="shared" si="16"/>
        <v>1682530.9899999995</v>
      </c>
      <c r="E56" s="41">
        <f t="shared" si="16"/>
        <v>1363668.14</v>
      </c>
      <c r="F56" s="41">
        <f t="shared" si="16"/>
        <v>1411327.4599999997</v>
      </c>
      <c r="G56" s="41">
        <f t="shared" si="16"/>
        <v>831727.06</v>
      </c>
      <c r="H56" s="41">
        <f t="shared" si="16"/>
        <v>501503.36</v>
      </c>
      <c r="I56" s="41">
        <f t="shared" si="16"/>
        <v>591866.3200000001</v>
      </c>
      <c r="J56" s="41">
        <f t="shared" si="16"/>
        <v>726788.6</v>
      </c>
      <c r="K56" s="41">
        <f t="shared" si="16"/>
        <v>911280.39</v>
      </c>
      <c r="L56" s="42">
        <f t="shared" si="14"/>
        <v>9204581.6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672357.91</v>
      </c>
      <c r="C62" s="41">
        <f aca="true" t="shared" si="18" ref="C62:J62">SUM(C63:C74)</f>
        <v>511531.37</v>
      </c>
      <c r="D62" s="41">
        <f t="shared" si="18"/>
        <v>1682530.99</v>
      </c>
      <c r="E62" s="41">
        <f t="shared" si="18"/>
        <v>1363668.14</v>
      </c>
      <c r="F62" s="41">
        <f t="shared" si="18"/>
        <v>1411327.46</v>
      </c>
      <c r="G62" s="41">
        <f t="shared" si="18"/>
        <v>831727.06</v>
      </c>
      <c r="H62" s="41">
        <f t="shared" si="18"/>
        <v>501503.36</v>
      </c>
      <c r="I62" s="41">
        <f>SUM(I63:I79)</f>
        <v>591866.32</v>
      </c>
      <c r="J62" s="41">
        <f t="shared" si="18"/>
        <v>726788.6</v>
      </c>
      <c r="K62" s="41">
        <f>SUM(K63:K76)</f>
        <v>911280.3899999999</v>
      </c>
      <c r="L62" s="46">
        <f>SUM(B62:K62)</f>
        <v>9204581.6</v>
      </c>
      <c r="M62" s="40"/>
    </row>
    <row r="63" spans="1:13" ht="18.75" customHeight="1">
      <c r="A63" s="47" t="s">
        <v>46</v>
      </c>
      <c r="B63" s="48">
        <v>672357.91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672357.91</v>
      </c>
      <c r="M63"/>
    </row>
    <row r="64" spans="1:13" ht="18.75" customHeight="1">
      <c r="A64" s="47" t="s">
        <v>55</v>
      </c>
      <c r="B64" s="17">
        <v>0</v>
      </c>
      <c r="C64" s="48">
        <v>447743.41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447743.41</v>
      </c>
      <c r="M64"/>
    </row>
    <row r="65" spans="1:13" ht="18.75" customHeight="1">
      <c r="A65" s="47" t="s">
        <v>56</v>
      </c>
      <c r="B65" s="17">
        <v>0</v>
      </c>
      <c r="C65" s="48">
        <v>63787.96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63787.96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1682530.99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1682530.99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1363668.14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1363668.14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1411327.46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1411327.46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831727.06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831727.06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501503.36</v>
      </c>
      <c r="I70" s="17">
        <v>0</v>
      </c>
      <c r="J70" s="17">
        <v>0</v>
      </c>
      <c r="K70" s="17">
        <v>0</v>
      </c>
      <c r="L70" s="46">
        <f t="shared" si="19"/>
        <v>501503.36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591866.32</v>
      </c>
      <c r="J71" s="17">
        <v>0</v>
      </c>
      <c r="K71" s="17">
        <v>0</v>
      </c>
      <c r="L71" s="46">
        <f t="shared" si="19"/>
        <v>591866.32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726788.6</v>
      </c>
      <c r="K72" s="17">
        <v>0</v>
      </c>
      <c r="L72" s="46">
        <f t="shared" si="19"/>
        <v>726788.6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534739.33</v>
      </c>
      <c r="L73" s="46">
        <f t="shared" si="19"/>
        <v>534739.33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376541.06</v>
      </c>
      <c r="L74" s="46">
        <f t="shared" si="19"/>
        <v>376541.06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2024-02-07T17:31:07Z</dcterms:modified>
  <cp:category/>
  <cp:version/>
  <cp:contentType/>
  <cp:contentStatus/>
</cp:coreProperties>
</file>