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<sst xmlns="http://schemas.openxmlformats.org/spreadsheetml/2006/main" count="90" uniqueCount="87">
  <si>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</si>
  <si>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</si>
  <si>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</si>
  <si>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</si>
  <si>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</si>
  <si>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</si>
  <si>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</si>
  <si>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</si>
  <si>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</si>
  <si>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</si>
  <si>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</si>
  <si>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</si>
  <si>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</si>
  <si>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</si>
  <si>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</si>
  <si>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</si>
  <si>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</si>
  <si>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</si>
  <si>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</si>
  <si>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</si>
  <si>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</si>
  <si>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</si>
  <si>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</si>
  <si>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</si>
  <si>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</si>
  <si>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</si>
  <si>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</si>
  <si>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</si>
  <si>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</si>
  <si>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</si>
  <si>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</si>
  <si>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</si>
  <si>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</si>
  <si>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</si>
  <si>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</si>
  <si>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</si>
  <si>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</si>
  <si>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</si>
  <si>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</si>
  <si>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</si>
  <si>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</si>
  <si>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</si>
  <si>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</si>
  <si>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</si>
  <si>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</si>
  <si>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</si>
  <si>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</si>
  <si>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</si>
  <si>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</si>
  <si>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</si>
  <si>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</si>
  <si>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</si>
  <si>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</si>
  <si>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</si>
  <si>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</si>
  <si>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</si>
  <si>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</si>
  <si>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</si>
  <si>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</si>
  <si>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</si>
  <si>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</si>
  <si>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</si>
  <si>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</si>
  <si>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</si>
  <si>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</si>
  <si>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</si>
  <si>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</si>
  <si>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</si>
  <si>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</si>
  <si>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</si>
  <si>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</si>
  <si>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</si>
  <si>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</si>
  <si>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</si>
  <si>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</si>
  <si>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</si>
  <si>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</si>
  <si>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</si>
  <si>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</si>
  <si>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</si>
  <si>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</si>
  <si>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</si>
  <si>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</si>
  <si>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</si>
  <si>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22/04/24 - VENCIMENTO 29/04/24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</si>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</sst>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394359</v>
      </c>
      <c r="C7" s="9">
        <f t="shared" si="0"/>
        <v>261151</v>
      </c>
      <c r="D7" s="9">
        <f t="shared" si="0"/>
        <v>237416</v>
      </c>
      <c r="E7" s="9">
        <f t="shared" si="0"/>
        <v>69405</v>
      </c>
      <c r="F7" s="9">
        <f t="shared" si="0"/>
        <v>217102</v>
      </c>
      <c r="G7" s="9">
        <f t="shared" si="0"/>
        <v>383562</v>
      </c>
      <c r="H7" s="9">
        <f t="shared" si="0"/>
        <v>47949</v>
      </c>
      <c r="I7" s="9">
        <f t="shared" si="0"/>
        <v>207231</v>
      </c>
      <c r="J7" s="9">
        <f t="shared" si="0"/>
        <v>213013</v>
      </c>
      <c r="K7" s="9">
        <f t="shared" si="0"/>
        <v>309251</v>
      </c>
      <c r="L7" s="9">
        <f t="shared" si="0"/>
        <v>238384</v>
      </c>
      <c r="M7" s="9">
        <f t="shared" si="0"/>
        <v>134756</v>
      </c>
      <c r="N7" s="9">
        <f t="shared" si="0"/>
        <v>80439</v>
      </c>
      <c r="O7" s="9">
        <f t="shared" si="0"/>
        <v>2794018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9368</v>
      </c>
      <c r="C8" s="11">
        <f t="shared" si="1"/>
        <v>9206</v>
      </c>
      <c r="D8" s="11">
        <f t="shared" si="1"/>
        <v>5222</v>
      </c>
      <c r="E8" s="11">
        <f t="shared" si="1"/>
        <v>1786</v>
      </c>
      <c r="F8" s="11">
        <f t="shared" si="1"/>
        <v>5863</v>
      </c>
      <c r="G8" s="11">
        <f t="shared" si="1"/>
        <v>12098</v>
      </c>
      <c r="H8" s="11">
        <f t="shared" si="1"/>
        <v>1790</v>
      </c>
      <c r="I8" s="11">
        <f t="shared" si="1"/>
        <v>8973</v>
      </c>
      <c r="J8" s="11">
        <f t="shared" si="1"/>
        <v>7385</v>
      </c>
      <c r="K8" s="11">
        <f t="shared" si="1"/>
        <v>4009</v>
      </c>
      <c r="L8" s="11">
        <f t="shared" si="1"/>
        <v>2952</v>
      </c>
      <c r="M8" s="11">
        <f t="shared" si="1"/>
        <v>5061</v>
      </c>
      <c r="N8" s="11">
        <f t="shared" si="1"/>
        <v>3041</v>
      </c>
      <c r="O8" s="11">
        <f t="shared" si="1"/>
        <v>76754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9368</v>
      </c>
      <c r="C9" s="11">
        <v>9206</v>
      </c>
      <c r="D9" s="11">
        <v>5222</v>
      </c>
      <c r="E9" s="11">
        <v>1786</v>
      </c>
      <c r="F9" s="11">
        <v>5863</v>
      </c>
      <c r="G9" s="11">
        <v>12098</v>
      </c>
      <c r="H9" s="11">
        <v>1790</v>
      </c>
      <c r="I9" s="11">
        <v>8973</v>
      </c>
      <c r="J9" s="11">
        <v>7385</v>
      </c>
      <c r="K9" s="11">
        <v>4007</v>
      </c>
      <c r="L9" s="11">
        <v>2952</v>
      </c>
      <c r="M9" s="11">
        <v>5061</v>
      </c>
      <c r="N9" s="11">
        <v>3031</v>
      </c>
      <c r="O9" s="11">
        <f>SUM(B9:N9)</f>
        <v>76742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10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384991</v>
      </c>
      <c r="C11" s="13">
        <v>251945</v>
      </c>
      <c r="D11" s="13">
        <v>232194</v>
      </c>
      <c r="E11" s="13">
        <v>67619</v>
      </c>
      <c r="F11" s="13">
        <v>211239</v>
      </c>
      <c r="G11" s="13">
        <v>371464</v>
      </c>
      <c r="H11" s="13">
        <v>46159</v>
      </c>
      <c r="I11" s="13">
        <v>198258</v>
      </c>
      <c r="J11" s="13">
        <v>205628</v>
      </c>
      <c r="K11" s="13">
        <v>305242</v>
      </c>
      <c r="L11" s="13">
        <v>235432</v>
      </c>
      <c r="M11" s="13">
        <v>129695</v>
      </c>
      <c r="N11" s="13">
        <v>77398</v>
      </c>
      <c r="O11" s="11">
        <f>SUM(B11:N11)</f>
        <v>2717264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27687</v>
      </c>
      <c r="C12" s="13">
        <v>23148</v>
      </c>
      <c r="D12" s="13">
        <v>17101</v>
      </c>
      <c r="E12" s="13">
        <v>7264</v>
      </c>
      <c r="F12" s="13">
        <v>18944</v>
      </c>
      <c r="G12" s="13">
        <v>36242</v>
      </c>
      <c r="H12" s="13">
        <v>4909</v>
      </c>
      <c r="I12" s="13">
        <v>19274</v>
      </c>
      <c r="J12" s="13">
        <v>17619</v>
      </c>
      <c r="K12" s="13">
        <v>20077</v>
      </c>
      <c r="L12" s="13">
        <v>15849</v>
      </c>
      <c r="M12" s="13">
        <v>6640</v>
      </c>
      <c r="N12" s="13">
        <v>3491</v>
      </c>
      <c r="O12" s="11">
        <f>SUM(B12:N12)</f>
        <v>218245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357304</v>
      </c>
      <c r="C13" s="15">
        <f t="shared" si="2"/>
        <v>228797</v>
      </c>
      <c r="D13" s="15">
        <f t="shared" si="2"/>
        <v>215093</v>
      </c>
      <c r="E13" s="15">
        <f t="shared" si="2"/>
        <v>60355</v>
      </c>
      <c r="F13" s="15">
        <f t="shared" si="2"/>
        <v>192295</v>
      </c>
      <c r="G13" s="15">
        <f t="shared" si="2"/>
        <v>335222</v>
      </c>
      <c r="H13" s="15">
        <f t="shared" si="2"/>
        <v>41250</v>
      </c>
      <c r="I13" s="15">
        <f t="shared" si="2"/>
        <v>178984</v>
      </c>
      <c r="J13" s="15">
        <f t="shared" si="2"/>
        <v>188009</v>
      </c>
      <c r="K13" s="15">
        <f t="shared" si="2"/>
        <v>285165</v>
      </c>
      <c r="L13" s="15">
        <f t="shared" si="2"/>
        <v>219583</v>
      </c>
      <c r="M13" s="15">
        <f t="shared" si="2"/>
        <v>123055</v>
      </c>
      <c r="N13" s="15">
        <f t="shared" si="2"/>
        <v>73907</v>
      </c>
      <c r="O13" s="11">
        <f>SUM(B13:N13)</f>
        <v>2499019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1.1852350781322</v>
      </c>
      <c r="C18" s="19">
        <v>1.271392169909763</v>
      </c>
      <c r="D18" s="19">
        <v>1.436878606321044</v>
      </c>
      <c r="E18" s="19">
        <v>0.856311903560454</v>
      </c>
      <c r="F18" s="19">
        <v>1.431193425049677</v>
      </c>
      <c r="G18" s="19">
        <v>1.391136848104212</v>
      </c>
      <c r="H18" s="19">
        <v>1.532884364934332</v>
      </c>
      <c r="I18" s="19">
        <v>1.597818788374732</v>
      </c>
      <c r="J18" s="19">
        <v>1.341084015645105</v>
      </c>
      <c r="K18" s="19">
        <v>1.176613162076948</v>
      </c>
      <c r="L18" s="19">
        <v>1.26727484792809</v>
      </c>
      <c r="M18" s="19">
        <v>1.173257852431811</v>
      </c>
      <c r="N18" s="19">
        <v>1.12272198837896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1511671.8599999999</v>
      </c>
      <c r="C20" s="24">
        <f aca="true" t="shared" si="3" ref="C20:O20">SUM(C21:C32)</f>
        <v>1085731.2</v>
      </c>
      <c r="D20" s="24">
        <f t="shared" si="3"/>
        <v>966296.9900000001</v>
      </c>
      <c r="E20" s="24">
        <f t="shared" si="3"/>
        <v>295713.99999999994</v>
      </c>
      <c r="F20" s="24">
        <f t="shared" si="3"/>
        <v>1033139.12</v>
      </c>
      <c r="G20" s="24">
        <f t="shared" si="3"/>
        <v>1472725.48</v>
      </c>
      <c r="H20" s="24">
        <f t="shared" si="3"/>
        <v>286001.24999999994</v>
      </c>
      <c r="I20" s="24">
        <f t="shared" si="3"/>
        <v>1104865.1699999997</v>
      </c>
      <c r="J20" s="24">
        <f t="shared" si="3"/>
        <v>936736.9999999999</v>
      </c>
      <c r="K20" s="24">
        <f t="shared" si="3"/>
        <v>1230104.13</v>
      </c>
      <c r="L20" s="24">
        <f t="shared" si="3"/>
        <v>1112040.42</v>
      </c>
      <c r="M20" s="24">
        <f t="shared" si="3"/>
        <v>654781.67</v>
      </c>
      <c r="N20" s="24">
        <f t="shared" si="3"/>
        <v>336934.55</v>
      </c>
      <c r="O20" s="24">
        <f t="shared" si="3"/>
        <v>12026742.840000004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1164147.77</v>
      </c>
      <c r="C21" s="28">
        <f aca="true" t="shared" si="4" ref="C21:N21">ROUND((C15+C16)*C7,2)</f>
        <v>796406.09</v>
      </c>
      <c r="D21" s="28">
        <f t="shared" si="4"/>
        <v>634969.09</v>
      </c>
      <c r="E21" s="28">
        <f t="shared" si="4"/>
        <v>317111.45</v>
      </c>
      <c r="F21" s="28">
        <f t="shared" si="4"/>
        <v>672994.49</v>
      </c>
      <c r="G21" s="28">
        <f t="shared" si="4"/>
        <v>978313.24</v>
      </c>
      <c r="H21" s="28">
        <f t="shared" si="4"/>
        <v>164206.15</v>
      </c>
      <c r="I21" s="28">
        <f t="shared" si="4"/>
        <v>627516.19</v>
      </c>
      <c r="J21" s="28">
        <f t="shared" si="4"/>
        <v>648773.69</v>
      </c>
      <c r="K21" s="28">
        <f t="shared" si="4"/>
        <v>890302.7</v>
      </c>
      <c r="L21" s="28">
        <f t="shared" si="4"/>
        <v>781422.75</v>
      </c>
      <c r="M21" s="28">
        <f t="shared" si="4"/>
        <v>509714.57</v>
      </c>
      <c r="N21" s="28">
        <f t="shared" si="4"/>
        <v>274835.93</v>
      </c>
      <c r="O21" s="28">
        <f aca="true" t="shared" si="5" ref="O21:O29">SUM(B21:N21)</f>
        <v>8460714.110000001</v>
      </c>
    </row>
    <row r="22" spans="1:23" ht="18.75" customHeight="1">
      <c r="A22" s="26" t="s">
        <v>33</v>
      </c>
      <c r="B22" s="28">
        <f>IF(B18&lt;&gt;0,ROUND((B18-1)*B21,2),0)</f>
        <v>215641</v>
      </c>
      <c r="C22" s="28">
        <f aca="true" t="shared" si="6" ref="C22:N22">IF(C18&lt;&gt;0,ROUND((C18-1)*C21,2),0)</f>
        <v>216138.38</v>
      </c>
      <c r="D22" s="28">
        <f t="shared" si="6"/>
        <v>277404.41</v>
      </c>
      <c r="E22" s="28">
        <f t="shared" si="6"/>
        <v>-45565.14</v>
      </c>
      <c r="F22" s="28">
        <f t="shared" si="6"/>
        <v>290190.8</v>
      </c>
      <c r="G22" s="28">
        <f t="shared" si="6"/>
        <v>382654.36</v>
      </c>
      <c r="H22" s="28">
        <f t="shared" si="6"/>
        <v>87502.89</v>
      </c>
      <c r="I22" s="28">
        <f t="shared" si="6"/>
        <v>375140.97</v>
      </c>
      <c r="J22" s="28">
        <f t="shared" si="6"/>
        <v>221286.34</v>
      </c>
      <c r="K22" s="28">
        <f t="shared" si="6"/>
        <v>157239.18</v>
      </c>
      <c r="L22" s="28">
        <f t="shared" si="6"/>
        <v>208854.65</v>
      </c>
      <c r="M22" s="28">
        <f t="shared" si="6"/>
        <v>88312.05</v>
      </c>
      <c r="N22" s="28">
        <f t="shared" si="6"/>
        <v>33728.41</v>
      </c>
      <c r="O22" s="28">
        <f t="shared" si="5"/>
        <v>2508528.3</v>
      </c>
      <c r="W22" s="51"/>
    </row>
    <row r="23" spans="1:15" ht="18.75" customHeight="1">
      <c r="A23" s="26" t="s">
        <v>34</v>
      </c>
      <c r="B23" s="28">
        <v>67628.18</v>
      </c>
      <c r="C23" s="28">
        <v>43759.64</v>
      </c>
      <c r="D23" s="28">
        <v>31114.15</v>
      </c>
      <c r="E23" s="28">
        <v>12260.42</v>
      </c>
      <c r="F23" s="28">
        <v>39928.94</v>
      </c>
      <c r="G23" s="28">
        <v>65881.99</v>
      </c>
      <c r="H23" s="28">
        <v>8089.1</v>
      </c>
      <c r="I23" s="28">
        <v>46258.2</v>
      </c>
      <c r="J23" s="28">
        <v>37382.07</v>
      </c>
      <c r="K23" s="28">
        <v>49256.88</v>
      </c>
      <c r="L23" s="28">
        <v>48475.38</v>
      </c>
      <c r="M23" s="28">
        <v>24845.09</v>
      </c>
      <c r="N23" s="28">
        <v>15763.9</v>
      </c>
      <c r="O23" s="28">
        <f t="shared" si="5"/>
        <v>490643.94000000006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1178.96</v>
      </c>
      <c r="C26" s="28">
        <v>861.01</v>
      </c>
      <c r="D26" s="28">
        <v>768.15</v>
      </c>
      <c r="E26" s="28">
        <v>230.73</v>
      </c>
      <c r="F26" s="28">
        <v>815.99</v>
      </c>
      <c r="G26" s="28">
        <v>1159.26</v>
      </c>
      <c r="H26" s="28">
        <v>213.84</v>
      </c>
      <c r="I26" s="28">
        <v>855.38</v>
      </c>
      <c r="J26" s="28">
        <v>740.01</v>
      </c>
      <c r="K26" s="28">
        <v>965.11</v>
      </c>
      <c r="L26" s="28">
        <v>869.45</v>
      </c>
      <c r="M26" s="28">
        <v>506.47</v>
      </c>
      <c r="N26" s="28">
        <v>267.31</v>
      </c>
      <c r="O26" s="28">
        <f t="shared" si="5"/>
        <v>9431.67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921.24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8174.39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3809.96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398625.48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84536.75</v>
      </c>
      <c r="L30" s="28">
        <v>28944.63</v>
      </c>
      <c r="M30" s="28">
        <v>0</v>
      </c>
      <c r="N30" s="28">
        <v>0</v>
      </c>
      <c r="O30" s="28">
        <f>SUM(B30:N30)</f>
        <v>113481.38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-41219.2</v>
      </c>
      <c r="C33" s="28">
        <f aca="true" t="shared" si="7" ref="C33:O33">+C34+C36+C49+C50+C51+C56-C57</f>
        <v>-40506.4</v>
      </c>
      <c r="D33" s="28">
        <f t="shared" si="7"/>
        <v>-22976.8</v>
      </c>
      <c r="E33" s="28">
        <f t="shared" si="7"/>
        <v>-7858.4</v>
      </c>
      <c r="F33" s="28">
        <f t="shared" si="7"/>
        <v>-25797.2</v>
      </c>
      <c r="G33" s="28">
        <f t="shared" si="7"/>
        <v>-53231.2</v>
      </c>
      <c r="H33" s="28">
        <f t="shared" si="7"/>
        <v>-7876</v>
      </c>
      <c r="I33" s="28">
        <f t="shared" si="7"/>
        <v>-39481.2</v>
      </c>
      <c r="J33" s="28">
        <f t="shared" si="7"/>
        <v>-32494</v>
      </c>
      <c r="K33" s="28">
        <f t="shared" si="7"/>
        <v>-17630.8</v>
      </c>
      <c r="L33" s="28">
        <f t="shared" si="7"/>
        <v>-12988.8</v>
      </c>
      <c r="M33" s="28">
        <f t="shared" si="7"/>
        <v>-22268.4</v>
      </c>
      <c r="N33" s="28">
        <f t="shared" si="7"/>
        <v>-13336.4</v>
      </c>
      <c r="O33" s="28">
        <f t="shared" si="7"/>
        <v>-337664.80000000005</v>
      </c>
    </row>
    <row r="34" spans="1:15" ht="18.75" customHeight="1">
      <c r="A34" s="26" t="s">
        <v>38</v>
      </c>
      <c r="B34" s="29">
        <f>+B35</f>
        <v>-41219.2</v>
      </c>
      <c r="C34" s="29">
        <f>+C35</f>
        <v>-40506.4</v>
      </c>
      <c r="D34" s="29">
        <f aca="true" t="shared" si="8" ref="D34:O34">+D35</f>
        <v>-22976.8</v>
      </c>
      <c r="E34" s="29">
        <f t="shared" si="8"/>
        <v>-7858.4</v>
      </c>
      <c r="F34" s="29">
        <f t="shared" si="8"/>
        <v>-25797.2</v>
      </c>
      <c r="G34" s="29">
        <f t="shared" si="8"/>
        <v>-53231.2</v>
      </c>
      <c r="H34" s="29">
        <f t="shared" si="8"/>
        <v>-7876</v>
      </c>
      <c r="I34" s="29">
        <f t="shared" si="8"/>
        <v>-39481.2</v>
      </c>
      <c r="J34" s="29">
        <f t="shared" si="8"/>
        <v>-32494</v>
      </c>
      <c r="K34" s="29">
        <f t="shared" si="8"/>
        <v>-17630.8</v>
      </c>
      <c r="L34" s="29">
        <f t="shared" si="8"/>
        <v>-12988.8</v>
      </c>
      <c r="M34" s="29">
        <f t="shared" si="8"/>
        <v>-22268.4</v>
      </c>
      <c r="N34" s="29">
        <f t="shared" si="8"/>
        <v>-13336.4</v>
      </c>
      <c r="O34" s="29">
        <f t="shared" si="8"/>
        <v>-337664.80000000005</v>
      </c>
    </row>
    <row r="35" spans="1:26" ht="18.75" customHeight="1">
      <c r="A35" s="27" t="s">
        <v>39</v>
      </c>
      <c r="B35" s="16">
        <f>ROUND((-B9)*$G$3,2)</f>
        <v>-41219.2</v>
      </c>
      <c r="C35" s="16">
        <f aca="true" t="shared" si="9" ref="C35:N35">ROUND((-C9)*$G$3,2)</f>
        <v>-40506.4</v>
      </c>
      <c r="D35" s="16">
        <f t="shared" si="9"/>
        <v>-22976.8</v>
      </c>
      <c r="E35" s="16">
        <f t="shared" si="9"/>
        <v>-7858.4</v>
      </c>
      <c r="F35" s="16">
        <f t="shared" si="9"/>
        <v>-25797.2</v>
      </c>
      <c r="G35" s="16">
        <f t="shared" si="9"/>
        <v>-53231.2</v>
      </c>
      <c r="H35" s="16">
        <f t="shared" si="9"/>
        <v>-7876</v>
      </c>
      <c r="I35" s="16">
        <f t="shared" si="9"/>
        <v>-39481.2</v>
      </c>
      <c r="J35" s="16">
        <f t="shared" si="9"/>
        <v>-32494</v>
      </c>
      <c r="K35" s="16">
        <f t="shared" si="9"/>
        <v>-17630.8</v>
      </c>
      <c r="L35" s="16">
        <f t="shared" si="9"/>
        <v>-12988.8</v>
      </c>
      <c r="M35" s="16">
        <f t="shared" si="9"/>
        <v>-22268.4</v>
      </c>
      <c r="N35" s="16">
        <f t="shared" si="9"/>
        <v>-13336.4</v>
      </c>
      <c r="O35" s="30">
        <f aca="true" t="shared" si="10" ref="O35:O57">SUM(B35:N35)</f>
        <v>-337664.80000000005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1470452.66</v>
      </c>
      <c r="C55" s="34">
        <f aca="true" t="shared" si="13" ref="C55:N55">+C20+C33</f>
        <v>1045224.7999999999</v>
      </c>
      <c r="D55" s="34">
        <f t="shared" si="13"/>
        <v>943320.1900000001</v>
      </c>
      <c r="E55" s="34">
        <f t="shared" si="13"/>
        <v>287855.5999999999</v>
      </c>
      <c r="F55" s="34">
        <f t="shared" si="13"/>
        <v>1007341.92</v>
      </c>
      <c r="G55" s="34">
        <f t="shared" si="13"/>
        <v>1419494.28</v>
      </c>
      <c r="H55" s="34">
        <f t="shared" si="13"/>
        <v>278125.24999999994</v>
      </c>
      <c r="I55" s="34">
        <f t="shared" si="13"/>
        <v>1065383.9699999997</v>
      </c>
      <c r="J55" s="34">
        <f t="shared" si="13"/>
        <v>904242.9999999999</v>
      </c>
      <c r="K55" s="34">
        <f t="shared" si="13"/>
        <v>1212473.3299999998</v>
      </c>
      <c r="L55" s="34">
        <f t="shared" si="13"/>
        <v>1099051.6199999999</v>
      </c>
      <c r="M55" s="34">
        <f t="shared" si="13"/>
        <v>632513.27</v>
      </c>
      <c r="N55" s="34">
        <f t="shared" si="13"/>
        <v>323598.14999999997</v>
      </c>
      <c r="O55" s="34">
        <f>SUM(B55:N55)</f>
        <v>11689078.04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1470452.66</v>
      </c>
      <c r="C61" s="42">
        <f t="shared" si="14"/>
        <v>1045224.7999999999</v>
      </c>
      <c r="D61" s="42">
        <f t="shared" si="14"/>
        <v>943320.19</v>
      </c>
      <c r="E61" s="42">
        <f t="shared" si="14"/>
        <v>287855.6</v>
      </c>
      <c r="F61" s="42">
        <f t="shared" si="14"/>
        <v>1007341.92</v>
      </c>
      <c r="G61" s="42">
        <f t="shared" si="14"/>
        <v>1419494.27</v>
      </c>
      <c r="H61" s="42">
        <f t="shared" si="14"/>
        <v>278125.24</v>
      </c>
      <c r="I61" s="42">
        <f t="shared" si="14"/>
        <v>1065383.97</v>
      </c>
      <c r="J61" s="42">
        <f t="shared" si="14"/>
        <v>904243</v>
      </c>
      <c r="K61" s="42">
        <f t="shared" si="14"/>
        <v>1212473.33</v>
      </c>
      <c r="L61" s="42">
        <f t="shared" si="14"/>
        <v>1099051.62</v>
      </c>
      <c r="M61" s="42">
        <f t="shared" si="14"/>
        <v>632513.27</v>
      </c>
      <c r="N61" s="42">
        <f t="shared" si="14"/>
        <v>323598.15</v>
      </c>
      <c r="O61" s="34">
        <f t="shared" si="14"/>
        <v>11689078.019999998</v>
      </c>
      <c r="Q61"/>
    </row>
    <row r="62" spans="1:18" ht="18.75" customHeight="1">
      <c r="A62" s="26" t="s">
        <v>54</v>
      </c>
      <c r="B62" s="42">
        <v>1209131.49</v>
      </c>
      <c r="C62" s="42">
        <v>749006.45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1958137.94</v>
      </c>
      <c r="P62"/>
      <c r="Q62"/>
      <c r="R62" s="41"/>
    </row>
    <row r="63" spans="1:16" ht="18.75" customHeight="1">
      <c r="A63" s="26" t="s">
        <v>55</v>
      </c>
      <c r="B63" s="42">
        <v>261321.17</v>
      </c>
      <c r="C63" s="42">
        <v>296218.35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557539.52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943320.19</v>
      </c>
      <c r="E64" s="43">
        <v>0</v>
      </c>
      <c r="F64" s="43">
        <v>0</v>
      </c>
      <c r="G64" s="43">
        <v>0</v>
      </c>
      <c r="H64" s="42">
        <v>278125.24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1221445.43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287855.6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287855.6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1007341.92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1007341.92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1419494.27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1419494.27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1065383.97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1065383.97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904243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904243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1212473.33</v>
      </c>
      <c r="L70" s="29">
        <v>1099051.62</v>
      </c>
      <c r="M70" s="43">
        <v>0</v>
      </c>
      <c r="N70" s="43">
        <v>0</v>
      </c>
      <c r="O70" s="34">
        <f t="shared" si="15"/>
        <v>2311524.95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632513.27</v>
      </c>
      <c r="N71" s="43">
        <v>0</v>
      </c>
      <c r="O71" s="34">
        <f t="shared" si="15"/>
        <v>632513.27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323598.15</v>
      </c>
      <c r="O72" s="46">
        <f t="shared" si="15"/>
        <v>323598.15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2024-04-26T19:43:19Z</dcterms:modified>
  <cp:category/>
  <cp:version/>
  <cp:contentType/>
  <cp:contentStatus/>
</cp:coreProperties>
</file>